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s>
  <externalReferences>
    <externalReference r:id="rId4"/>
    <externalReference r:id="rId5"/>
  </externalReferences>
  <definedNames>
    <definedName name="_xlnm._FilterDatabase" localSheetId="0" hidden="1">'Hoja1'!$B$18:$L$1718</definedName>
    <definedName name="FONDO">#REF!</definedName>
    <definedName name="Modalidad_Seleccion">'[1]LISTAS'!$A$2:$A$11</definedName>
  </definedNames>
  <calcPr fullCalcOnLoad="1"/>
</workbook>
</file>

<file path=xl/comments1.xml><?xml version="1.0" encoding="utf-8"?>
<comments xmlns="http://schemas.openxmlformats.org/spreadsheetml/2006/main">
  <authors>
    <author>LUZ MARINA BETANCUR HERNANDEZ</author>
    <author>VIVIANA BUITRAGO LOPERA</author>
    <author>DIANA VELEZ BETANCUR</author>
    <author>pcc</author>
    <author>aorozcoh</author>
    <author>NOMBRE COMPLETO</author>
    <author>JUAN PABLO ARBOLEDA SERNA</author>
    <author>ARESTREPOV</author>
    <author>LILIANA MARIA OSPINA MONSALVE</author>
    <author>LGRAJALESR</author>
  </authors>
  <commentList>
    <comment ref="C28" authorId="0">
      <text>
        <r>
          <rPr>
            <b/>
            <sz val="9"/>
            <rFont val="Tahoma"/>
            <family val="2"/>
          </rPr>
          <t>LUZ MARINA BETANCUR HERNANDEZ:</t>
        </r>
        <r>
          <rPr>
            <sz val="9"/>
            <rFont val="Tahoma"/>
            <family val="2"/>
          </rPr>
          <t xml:space="preserve">
ajustar el objeto</t>
        </r>
      </text>
    </comment>
    <comment ref="C29" authorId="0">
      <text>
        <r>
          <rPr>
            <b/>
            <sz val="9"/>
            <rFont val="Tahoma"/>
            <family val="2"/>
          </rPr>
          <t>LUZ MARINA BETANCUR HERNANDEZ:</t>
        </r>
        <r>
          <rPr>
            <sz val="9"/>
            <rFont val="Tahoma"/>
            <family val="2"/>
          </rPr>
          <t xml:space="preserve">
ajustar el objeto</t>
        </r>
      </text>
    </comment>
    <comment ref="D29" authorId="0">
      <text>
        <r>
          <rPr>
            <b/>
            <sz val="9"/>
            <rFont val="Tahoma"/>
            <family val="2"/>
          </rPr>
          <t>LUZ MARINA BETANCUR HERNANDEZ:</t>
        </r>
        <r>
          <rPr>
            <sz val="9"/>
            <rFont val="Tahoma"/>
            <family val="2"/>
          </rPr>
          <t xml:space="preserve">
revisar plazo</t>
        </r>
      </text>
    </comment>
    <comment ref="F30" authorId="0">
      <text>
        <r>
          <rPr>
            <b/>
            <sz val="9"/>
            <rFont val="Tahoma"/>
            <family val="2"/>
          </rPr>
          <t>LUZ MARINA BETANCUR HERNANDEZ:</t>
        </r>
        <r>
          <rPr>
            <sz val="9"/>
            <rFont val="Tahoma"/>
            <family val="2"/>
          </rPr>
          <t xml:space="preserve">
asociación</t>
        </r>
      </text>
    </comment>
    <comment ref="D31" authorId="0">
      <text>
        <r>
          <rPr>
            <b/>
            <sz val="9"/>
            <rFont val="Tahoma"/>
            <family val="2"/>
          </rPr>
          <t>LUZ MARINA BETANCUR HERNANDEZ:</t>
        </r>
        <r>
          <rPr>
            <sz val="9"/>
            <rFont val="Tahoma"/>
            <family val="2"/>
          </rPr>
          <t xml:space="preserve">
revisar plazo</t>
        </r>
      </text>
    </comment>
    <comment ref="F31" authorId="0">
      <text>
        <r>
          <rPr>
            <b/>
            <sz val="9"/>
            <rFont val="Tahoma"/>
            <family val="2"/>
          </rPr>
          <t>LUZ MARINA BETANCUR HERNANDEZ:</t>
        </r>
        <r>
          <rPr>
            <sz val="9"/>
            <rFont val="Tahoma"/>
            <family val="2"/>
          </rPr>
          <t xml:space="preserve">
contratación directa antes del 24/01/2014</t>
        </r>
      </text>
    </comment>
    <comment ref="C32" authorId="0">
      <text>
        <r>
          <rPr>
            <b/>
            <sz val="9"/>
            <rFont val="Tahoma"/>
            <family val="2"/>
          </rPr>
          <t>LUZ MARINA BETANCUR HERNANDEZ:</t>
        </r>
        <r>
          <rPr>
            <sz val="9"/>
            <rFont val="Tahoma"/>
            <family val="2"/>
          </rPr>
          <t xml:space="preserve">
valoración y financiación</t>
        </r>
      </text>
    </comment>
    <comment ref="C33" authorId="0">
      <text>
        <r>
          <rPr>
            <b/>
            <sz val="9"/>
            <rFont val="Tahoma"/>
            <family val="2"/>
          </rPr>
          <t>LUZ MARINA BETANCUR HERNANDEZ:</t>
        </r>
        <r>
          <rPr>
            <sz val="9"/>
            <rFont val="Tahoma"/>
            <family val="2"/>
          </rPr>
          <t xml:space="preserve">
verificar la competencia</t>
        </r>
      </text>
    </comment>
    <comment ref="C907" authorId="1">
      <text>
        <r>
          <rPr>
            <b/>
            <sz val="9"/>
            <rFont val="Tahoma"/>
            <family val="2"/>
          </rPr>
          <t xml:space="preserve">CDP CON OTRA DEPENDENCIA </t>
        </r>
      </text>
    </comment>
    <comment ref="C908" authorId="1">
      <text>
        <r>
          <rPr>
            <b/>
            <sz val="9"/>
            <rFont val="Tahoma"/>
            <family val="2"/>
          </rPr>
          <t xml:space="preserve">CDP CON OTRA DEPENDENCIA </t>
        </r>
        <r>
          <rPr>
            <sz val="9"/>
            <rFont val="Tahoma"/>
            <family val="2"/>
          </rPr>
          <t xml:space="preserve">
</t>
        </r>
      </text>
    </comment>
    <comment ref="C909" authorId="1">
      <text>
        <r>
          <rPr>
            <b/>
            <sz val="9"/>
            <rFont val="Tahoma"/>
            <family val="2"/>
          </rPr>
          <t xml:space="preserve">CDP CON OTRA DEPENDENCIA </t>
        </r>
      </text>
    </comment>
    <comment ref="C910" authorId="1">
      <text>
        <r>
          <rPr>
            <b/>
            <sz val="9"/>
            <rFont val="Tahoma"/>
            <family val="2"/>
          </rPr>
          <t xml:space="preserve">CDP CON OTRA DEPENDENCIA </t>
        </r>
      </text>
    </comment>
    <comment ref="E916" authorId="2">
      <text>
        <r>
          <rPr>
            <b/>
            <sz val="9"/>
            <rFont val="Tahoma"/>
            <family val="2"/>
          </rPr>
          <t>DIANA VELEZ BETANCUR:</t>
        </r>
        <r>
          <rPr>
            <sz val="9"/>
            <rFont val="Tahoma"/>
            <family val="2"/>
          </rPr>
          <t xml:space="preserve">
Ingreso al CIC con un plazo de 7 meses</t>
        </r>
      </text>
    </comment>
    <comment ref="E917" authorId="3">
      <text>
        <r>
          <rPr>
            <b/>
            <sz val="9"/>
            <rFont val="Tahoma"/>
            <family val="2"/>
          </rPr>
          <t>pcc:</t>
        </r>
        <r>
          <rPr>
            <sz val="9"/>
            <rFont val="Tahoma"/>
            <family val="2"/>
          </rPr>
          <t xml:space="preserve">
Plan_Compras_Claudia_Rave y 8 meses deplazo; Diana V y JP tienen 12 meses. 
</t>
        </r>
      </text>
    </comment>
    <comment ref="D928" authorId="2">
      <text>
        <r>
          <rPr>
            <b/>
            <sz val="9"/>
            <rFont val="Tahoma"/>
            <family val="2"/>
          </rPr>
          <t>DIANA VELEZ BETANCUR:
Plan de compras ACTA 76 DE 05/11/2013:</t>
        </r>
        <r>
          <rPr>
            <sz val="9"/>
            <rFont val="Tahoma"/>
            <family val="2"/>
          </rPr>
          <t xml:space="preserve">
Actualizado el 12 de Octubre de 2013 </t>
        </r>
      </text>
    </comment>
    <comment ref="D942" authorId="2">
      <text>
        <r>
          <rPr>
            <b/>
            <sz val="9"/>
            <rFont val="Tahoma"/>
            <family val="2"/>
          </rPr>
          <t>DIANA VELEZ BETANCUR:</t>
        </r>
        <r>
          <rPr>
            <sz val="9"/>
            <rFont val="Tahoma"/>
            <family val="2"/>
          </rPr>
          <t xml:space="preserve">
----- Remitido por Diana Velez Betancur/D_E_CONTRACTUAL/INFRAESTRUCTURA/GOBERNACION con fecha 17/03/2014 08:11 p.m. -----
De: Claudia Rave &lt;claudia.rave@gmail.com&gt;
Para: Liliana Maria Marin Acevedo &lt;liliana.marin@antioquia.gov.co&gt;, mesadeayudasif@antioquia.gov.co, Diana Velez Betancur &lt;Diana.Velez@antioquia.gov.co&gt;, Maryi Yamile Zuluaga Garces &lt;maryi.zuluaga@antioquia.gov.co&gt;, martha.escobar@antioquia.gov.co, 
Fecha: 17/03/2014 12:28 p.m.
Asunto: plan de compras actualizado
Anexo plan de compras actualizado para corregir cdp de licitaciones de la Gerenecia operativa (puentes y perdidas de banca) y para solicitar para cables y doblerriegos
Favor enviarme la solicitud definitiva en formato digital para yo escribir las observaciones tal que queden como solicita Hacienda
saludos
-- 
Claudia C. Rave, Ph.D
claudia.rave@gmail.com</t>
        </r>
      </text>
    </comment>
    <comment ref="D966" authorId="2">
      <text>
        <r>
          <rPr>
            <b/>
            <sz val="9"/>
            <rFont val="Tahoma"/>
            <family val="2"/>
          </rPr>
          <t>DIANA VELEZ BETANCUR:</t>
        </r>
        <r>
          <rPr>
            <sz val="9"/>
            <rFont val="Tahoma"/>
            <family val="2"/>
          </rPr>
          <t xml:space="preserve">
Al modificar el objeto del proceso fue necesario crear nuevamente las necesidades y actualizar el objeto del CDP  
</t>
        </r>
      </text>
    </comment>
    <comment ref="E973" authorId="2">
      <text>
        <r>
          <rPr>
            <b/>
            <sz val="9"/>
            <rFont val="Tahoma"/>
            <family val="2"/>
          </rPr>
          <t>DIANA VELEZ BETANCUR:</t>
        </r>
        <r>
          <rPr>
            <sz val="9"/>
            <rFont val="Tahoma"/>
            <family val="2"/>
          </rPr>
          <t xml:space="preserve">
Desde la suscripcion del Acta de Inicio hasta el 31 de diciembre de 2014.
ACTA DE  INICIO DE 19/03/2014</t>
        </r>
      </text>
    </comment>
    <comment ref="D1238" authorId="4">
      <text>
        <r>
          <rPr>
            <b/>
            <sz val="9"/>
            <rFont val="Tahoma"/>
            <family val="2"/>
          </rPr>
          <t>aprobado el mantenimiento</t>
        </r>
        <r>
          <rPr>
            <sz val="9"/>
            <rFont val="Tahoma"/>
            <family val="2"/>
          </rPr>
          <t xml:space="preserve">
</t>
        </r>
      </text>
    </comment>
    <comment ref="C1265" authorId="4">
      <text>
        <r>
          <rPr>
            <b/>
            <sz val="9"/>
            <rFont val="Tahoma"/>
            <family val="2"/>
          </rPr>
          <t>se inicio proceso nuevamente</t>
        </r>
        <r>
          <rPr>
            <sz val="9"/>
            <rFont val="Tahoma"/>
            <family val="2"/>
          </rPr>
          <t xml:space="preserve">
</t>
        </r>
      </text>
    </comment>
    <comment ref="D1307" authorId="4">
      <text>
        <r>
          <rPr>
            <b/>
            <sz val="9"/>
            <rFont val="Tahoma"/>
            <family val="2"/>
          </rPr>
          <t>Se hizo un solo proceso mtto y suministro de respuestos:</t>
        </r>
        <r>
          <rPr>
            <sz val="9"/>
            <rFont val="Tahoma"/>
            <family val="2"/>
          </rPr>
          <t xml:space="preserve">
</t>
        </r>
      </text>
    </comment>
    <comment ref="D1361" authorId="4">
      <text>
        <r>
          <rPr>
            <b/>
            <sz val="9"/>
            <rFont val="Tahoma"/>
            <family val="2"/>
          </rPr>
          <t>iniciar nuevo proceso</t>
        </r>
        <r>
          <rPr>
            <sz val="9"/>
            <rFont val="Tahoma"/>
            <family val="2"/>
          </rPr>
          <t xml:space="preserve">
</t>
        </r>
      </text>
    </comment>
    <comment ref="D1363" authorId="4">
      <text>
        <r>
          <rPr>
            <b/>
            <sz val="9"/>
            <rFont val="Tahoma"/>
            <family val="2"/>
          </rPr>
          <t>de julio a octubre</t>
        </r>
        <r>
          <rPr>
            <sz val="9"/>
            <rFont val="Tahoma"/>
            <family val="2"/>
          </rPr>
          <t xml:space="preserve">
</t>
        </r>
      </text>
    </comment>
    <comment ref="D1367" authorId="4">
      <text>
        <r>
          <rPr>
            <b/>
            <sz val="9"/>
            <rFont val="Tahoma"/>
            <family val="2"/>
          </rPr>
          <t>un solo proceso</t>
        </r>
        <r>
          <rPr>
            <sz val="9"/>
            <rFont val="Tahoma"/>
            <family val="2"/>
          </rPr>
          <t xml:space="preserve">
</t>
        </r>
      </text>
    </comment>
    <comment ref="D1422" authorId="4">
      <text>
        <r>
          <rPr>
            <b/>
            <sz val="9"/>
            <rFont val="Tahoma"/>
            <family val="2"/>
          </rPr>
          <t>correo del 2 de julio Luisa</t>
        </r>
        <r>
          <rPr>
            <sz val="9"/>
            <rFont val="Tahoma"/>
            <family val="2"/>
          </rPr>
          <t xml:space="preserve">
</t>
        </r>
      </text>
    </comment>
    <comment ref="C1493" authorId="5">
      <text>
        <r>
          <rPr>
            <b/>
            <sz val="8"/>
            <rFont val="Tahoma"/>
            <family val="2"/>
          </rPr>
          <t xml:space="preserve">Antójate: 150.000.000
Formalización: 163.934.209
Acceso a mercados: 188.349.161 </t>
        </r>
        <r>
          <rPr>
            <sz val="8"/>
            <rFont val="Tahoma"/>
            <family val="2"/>
          </rPr>
          <t xml:space="preserve">
</t>
        </r>
      </text>
    </comment>
    <comment ref="C1541" authorId="0">
      <text>
        <r>
          <rPr>
            <b/>
            <sz val="9"/>
            <rFont val="Tahoma"/>
            <family val="2"/>
          </rPr>
          <t>LUZ MARINA BETANCUR HERNANDEZ:</t>
        </r>
        <r>
          <rPr>
            <sz val="9"/>
            <rFont val="Tahoma"/>
            <family val="2"/>
          </rPr>
          <t xml:space="preserve">
desagregar</t>
        </r>
      </text>
    </comment>
    <comment ref="C1542" authorId="0">
      <text>
        <r>
          <rPr>
            <b/>
            <sz val="9"/>
            <rFont val="Tahoma"/>
            <family val="2"/>
          </rPr>
          <t>LUZ MARINA BETANCUR HERNANDEZ:</t>
        </r>
        <r>
          <rPr>
            <sz val="9"/>
            <rFont val="Tahoma"/>
            <family val="2"/>
          </rPr>
          <t xml:space="preserve">
desagregar</t>
        </r>
      </text>
    </comment>
    <comment ref="C1558" authorId="2">
      <text>
        <r>
          <rPr>
            <b/>
            <sz val="9"/>
            <rFont val="Tahoma"/>
            <family val="2"/>
          </rPr>
          <t xml:space="preserve">DIANA VELEZ BETANCUR:
OBJETO GLOBAL DEL PROCESO CIC ACTA 15 DE 24/02/2014: </t>
        </r>
        <r>
          <rPr>
            <sz val="9"/>
            <rFont val="Tahoma"/>
            <family val="2"/>
          </rPr>
          <t xml:space="preserve">
CONSTRUCCIÓN DE OBRAS DE ACUEDUCTO Y ALCANTARILLADO EN ZONAS RURALES Y URBANAS EN LAS SUBREGIONES ORIENTE, OCCIDENTE Y SUROESTE DEL DEPARTAMENTO DE ANTIOQUIA, ETAPA I</t>
        </r>
      </text>
    </comment>
    <comment ref="D1558" authorId="2">
      <text>
        <r>
          <rPr>
            <b/>
            <sz val="9"/>
            <rFont val="Tahoma"/>
            <family val="2"/>
          </rPr>
          <t>DIANA VELEZ BETANCUR:
CIC ACTA 15 DE 24/02/2014:</t>
        </r>
        <r>
          <rPr>
            <sz val="9"/>
            <rFont val="Tahoma"/>
            <family val="2"/>
          </rPr>
          <t xml:space="preserve">
Plan de compras Actualizado el 03/03/2014</t>
        </r>
      </text>
    </comment>
    <comment ref="E1558" authorId="2">
      <text>
        <r>
          <rPr>
            <b/>
            <sz val="9"/>
            <rFont val="Tahoma"/>
            <family val="2"/>
          </rPr>
          <t>DIANA VELEZ BETANCUR:
CIC ACTA 15 DE 24/02/2014:</t>
        </r>
        <r>
          <rPr>
            <sz val="9"/>
            <rFont val="Tahoma"/>
            <family val="2"/>
          </rPr>
          <t xml:space="preserve">
Plazo  Grupo I Occidente: cuatro (4) meses
Grupo II Oriente: cinco punto cinco (5.5) meses
Grupo III Suroeste:  tres (3) meses 
</t>
        </r>
      </text>
    </comment>
    <comment ref="C1559" authorId="2">
      <text>
        <r>
          <rPr>
            <b/>
            <sz val="9"/>
            <rFont val="Tahoma"/>
            <family val="2"/>
          </rPr>
          <t>DIANA VELEZ BETANCUR:</t>
        </r>
        <r>
          <rPr>
            <sz val="9"/>
            <rFont val="Tahoma"/>
            <family val="2"/>
          </rPr>
          <t xml:space="preserve">
OBJETO GLOBAL DEL PROCESO CIC ACTA 15 DE 24/02/2014: 
CONSTRUCCIÓN DE OBRAS DE ACUEDUCTO Y ALCANTARILLADO EN ZONAS RURALES Y URBANAS EN LAS SUBREGIONES ORIENTE, OCCIDENTE Y SUROESTE DEL DEPARTAMENTO DE ANTIOQUIA, ETAPA I</t>
        </r>
      </text>
    </comment>
    <comment ref="D1559" authorId="2">
      <text>
        <r>
          <rPr>
            <b/>
            <sz val="9"/>
            <rFont val="Tahoma"/>
            <family val="2"/>
          </rPr>
          <t>DIANA VELEZ BETANCUR:
CIC ACTA 15 DE 24/02/2014:</t>
        </r>
        <r>
          <rPr>
            <sz val="9"/>
            <rFont val="Tahoma"/>
            <family val="2"/>
          </rPr>
          <t xml:space="preserve">
Plan de compras Actualizado el 03/03/2014</t>
        </r>
      </text>
    </comment>
    <comment ref="E1559" authorId="2">
      <text>
        <r>
          <rPr>
            <b/>
            <sz val="9"/>
            <rFont val="Tahoma"/>
            <family val="2"/>
          </rPr>
          <t>DIANA VELEZ BETANCUR:
CIC ACTA 15 DE 24/02/2014:</t>
        </r>
        <r>
          <rPr>
            <sz val="9"/>
            <rFont val="Tahoma"/>
            <family val="2"/>
          </rPr>
          <t xml:space="preserve">
Plazo  Grupo I Occidente: cuatro (4) meses
Grupo II Oriente: cinco punto cinco (5.5) meses
Grupo III Suroeste:  tres (3) meses 
</t>
        </r>
      </text>
    </comment>
    <comment ref="C1560" authorId="2">
      <text>
        <r>
          <rPr>
            <b/>
            <sz val="9"/>
            <rFont val="Tahoma"/>
            <family val="2"/>
          </rPr>
          <t>DIANA VELEZ BETANCUR:</t>
        </r>
        <r>
          <rPr>
            <sz val="9"/>
            <rFont val="Tahoma"/>
            <family val="2"/>
          </rPr>
          <t xml:space="preserve">
OBJETO GLOBAL DEL PROCESO CIC ACTA 15 DE 24/02/2014: 
CONSTRUCCIÓN DE OBRAS DE ACUEDUCTO Y ALCANTARILLADO EN ZONAS RURALES Y URBANAS EN LAS SUBREGIONES ORIENTE, OCCIDENTE Y SUROESTE DEL DEPARTAMENTO DE ANTIOQUIA, ETAPA I</t>
        </r>
      </text>
    </comment>
    <comment ref="D1560" authorId="2">
      <text>
        <r>
          <rPr>
            <b/>
            <sz val="9"/>
            <rFont val="Tahoma"/>
            <family val="2"/>
          </rPr>
          <t>DIANA VELEZ BETANCUR:
CIC ACTA 15 DE 24/02/2014:</t>
        </r>
        <r>
          <rPr>
            <sz val="9"/>
            <rFont val="Tahoma"/>
            <family val="2"/>
          </rPr>
          <t xml:space="preserve">
Plan de compras Actualizado el 03/03/2014</t>
        </r>
      </text>
    </comment>
    <comment ref="E1560" authorId="2">
      <text>
        <r>
          <rPr>
            <b/>
            <sz val="9"/>
            <rFont val="Tahoma"/>
            <family val="2"/>
          </rPr>
          <t>DIANA VELEZ BETANCUR:
CIC ACTA 15 DE 24/02/2014:</t>
        </r>
        <r>
          <rPr>
            <sz val="9"/>
            <rFont val="Tahoma"/>
            <family val="2"/>
          </rPr>
          <t xml:space="preserve">
Plazo  Grupo I Occidente: cuatro (4) meses
Grupo II Oriente: cinco punto cinco (5.5) meses
Grupo III Suroeste:  tres (3) meses 
</t>
        </r>
      </text>
    </comment>
    <comment ref="C1562" authorId="2">
      <text>
        <r>
          <rPr>
            <b/>
            <sz val="9"/>
            <rFont val="Tahoma"/>
            <family val="2"/>
          </rPr>
          <t>DIANA VELEZ BETANCUR:</t>
        </r>
        <r>
          <rPr>
            <sz val="9"/>
            <rFont val="Tahoma"/>
            <family val="2"/>
          </rPr>
          <t xml:space="preserve">
OBJETO GLOBAL: CONSTRUCCIÓN DE OBRAS DE ACUEDUCTO Y SANEAMIENTO BASICO EN ZONAS RURALES DE LOS MUNICIPIOS DE SAN CARLOS, MUTATA Y URRAO DEL DEPARTAMENTO DE ANTIOQUIA.
Valor total $$1,407,352,209</t>
        </r>
      </text>
    </comment>
    <comment ref="C1563" authorId="2">
      <text>
        <r>
          <rPr>
            <b/>
            <sz val="9"/>
            <rFont val="Tahoma"/>
            <family val="2"/>
          </rPr>
          <t>DIANA VELEZ BETANCUR:</t>
        </r>
        <r>
          <rPr>
            <sz val="9"/>
            <rFont val="Tahoma"/>
            <family val="2"/>
          </rPr>
          <t xml:space="preserve">
OBJETO GLOBAL: CONSTRUCCIÓN DE OBRAS DE ACUEDUCTO Y SANEAMIENTO BASICO EN ZONAS RURALES DE LOS MUNICIPIOS DE SAN CARLOS, MUTATA Y URRAO DEL DEPARTAMENTO DE ANTIOQUIA.
Valor total $$1,407,352,209</t>
        </r>
      </text>
    </comment>
    <comment ref="C1564" authorId="2">
      <text>
        <r>
          <rPr>
            <b/>
            <sz val="9"/>
            <rFont val="Tahoma"/>
            <family val="2"/>
          </rPr>
          <t>DIANA VELEZ BETANCUR:</t>
        </r>
        <r>
          <rPr>
            <sz val="9"/>
            <rFont val="Tahoma"/>
            <family val="2"/>
          </rPr>
          <t xml:space="preserve">
OBJETO GLOBAL: CONSTRUCCIÓN DE OBRAS DE ACUEDUCTO Y SANEAMIENTO BASICO EN ZONAS RURALES DE LOS MUNICIPIOS DE SAN CARLOS, MUTATA Y URRAO DEL DEPARTAMENTO DE ANTIOQUIA.
Valor total $1,407,352,209</t>
        </r>
      </text>
    </comment>
    <comment ref="C1626" authorId="2">
      <text>
        <r>
          <rPr>
            <b/>
            <sz val="9"/>
            <rFont val="Tahoma"/>
            <family val="2"/>
          </rPr>
          <t>DIANA VELEZ BETANCUR:</t>
        </r>
        <r>
          <rPr>
            <sz val="9"/>
            <rFont val="Tahoma"/>
            <family val="2"/>
          </rPr>
          <t xml:space="preserve">
Se modificó el objeto indicado en el plan de compras inicila al momento de tramitar el CDP</t>
        </r>
      </text>
    </comment>
    <comment ref="I912" authorId="2">
      <text>
        <r>
          <rPr>
            <b/>
            <sz val="9"/>
            <rFont val="Tahoma"/>
            <family val="2"/>
          </rPr>
          <t xml:space="preserve">DIANA VELEZ BETANCUR:
CIC ACTA 88 DE 04/12/2013:  </t>
        </r>
        <r>
          <rPr>
            <sz val="9"/>
            <rFont val="Tahoma"/>
            <family val="2"/>
          </rPr>
          <t xml:space="preserve">
Presupuesto Oficial:  $ 3.068.622.449
Provisión para imprevistos y reajustes: 186.377.551 
</t>
        </r>
      </text>
    </comment>
    <comment ref="I913" authorId="2">
      <text>
        <r>
          <rPr>
            <b/>
            <sz val="9"/>
            <rFont val="Tahoma"/>
            <family val="2"/>
          </rPr>
          <t>DIANA VELEZ BETANCUR:
CIC ACTA 23 DE 31/03/2014:</t>
        </r>
        <r>
          <rPr>
            <sz val="9"/>
            <rFont val="Tahoma"/>
            <family val="2"/>
          </rPr>
          <t xml:space="preserve">
</t>
        </r>
        <r>
          <rPr>
            <sz val="11"/>
            <rFont val="Tahoma"/>
            <family val="2"/>
          </rPr>
          <t xml:space="preserve">Presupuesto Oficial  $ 10.915.078.771  
$ 86.210.243 Imprevistos: 
$ 344.909.587 Reajustes por cambio de vigencia
$ 11.346.198.601 valor total del proceso.
</t>
        </r>
      </text>
    </comment>
    <comment ref="I914" authorId="2">
      <text>
        <r>
          <rPr>
            <b/>
            <sz val="9"/>
            <rFont val="Tahoma"/>
            <family val="2"/>
          </rPr>
          <t xml:space="preserve">DIANA VELEZ BETANCUR:
</t>
        </r>
        <r>
          <rPr>
            <b/>
            <sz val="11"/>
            <rFont val="Tahoma"/>
            <family val="2"/>
          </rPr>
          <t xml:space="preserve">CIC ACTA 20 17/03/2014:
</t>
        </r>
        <r>
          <rPr>
            <sz val="11"/>
            <rFont val="Tahoma"/>
            <family val="2"/>
          </rPr>
          <t xml:space="preserve">
Presupuesto Oficial  $ 5.737.120.802 
Imprevistos: $ 148.501.048
Ajustes: $ 71.629.498
El valor total del proceso $5.952.000.000
</t>
        </r>
      </text>
    </comment>
    <comment ref="I915" authorId="6">
      <text>
        <r>
          <rPr>
            <b/>
            <sz val="9"/>
            <rFont val="Tahoma"/>
            <family val="2"/>
          </rPr>
          <t xml:space="preserve">DIANA VELEZ BETANCUR:
</t>
        </r>
        <r>
          <rPr>
            <b/>
            <sz val="11"/>
            <rFont val="Tahoma"/>
            <family val="2"/>
          </rPr>
          <t>CIC ACTA 20 17/03/2014:</t>
        </r>
        <r>
          <rPr>
            <b/>
            <sz val="9"/>
            <rFont val="Tahoma"/>
            <family val="2"/>
          </rPr>
          <t xml:space="preserve">
</t>
        </r>
        <r>
          <rPr>
            <sz val="11"/>
            <rFont val="Tahoma"/>
            <family val="2"/>
          </rPr>
          <t xml:space="preserve">Presupuesto Oficial  $ 13.432.717.594  
Imprevistos: $ 181.443.427
Ajustes: $ 171.670.131
El valor total del proceso $16.647.000.000
</t>
        </r>
      </text>
    </comment>
    <comment ref="I916" authorId="2">
      <text>
        <r>
          <rPr>
            <b/>
            <sz val="9"/>
            <rFont val="Tahoma"/>
            <family val="2"/>
          </rPr>
          <t xml:space="preserve">DIANA VELEZ BETANCUR:
</t>
        </r>
        <r>
          <rPr>
            <sz val="11"/>
            <rFont val="Tahoma"/>
            <family val="2"/>
          </rPr>
          <t xml:space="preserve">
</t>
        </r>
        <r>
          <rPr>
            <b/>
            <sz val="11"/>
            <rFont val="Tahoma"/>
            <family val="2"/>
          </rPr>
          <t>CIC ACTA 20 17/03/2014:</t>
        </r>
        <r>
          <rPr>
            <sz val="11"/>
            <rFont val="Tahoma"/>
            <family val="2"/>
          </rPr>
          <t xml:space="preserve">
Presupuesto Oficial  $ 6.378.630.659   
Imprevistos: $ 58.273.032
Ajustes: $ 82.487.058
El valor total del proceso $6.519.390.749
</t>
        </r>
      </text>
    </comment>
    <comment ref="I917" authorId="2">
      <text>
        <r>
          <rPr>
            <b/>
            <sz val="9"/>
            <rFont val="Tahoma"/>
            <family val="2"/>
          </rPr>
          <t xml:space="preserve">DIANA VELEZ BETANCUR:
CIC ACTA 15 DE 24/02/2014: </t>
        </r>
        <r>
          <rPr>
            <sz val="9"/>
            <rFont val="Tahoma"/>
            <family val="2"/>
          </rPr>
          <t xml:space="preserve">
</t>
        </r>
        <r>
          <rPr>
            <sz val="11"/>
            <rFont val="Tahoma"/>
            <family val="2"/>
          </rPr>
          <t xml:space="preserve">Presupuesto Oficial  Presupuesto Oficial: $18.367.343.666
Reajustes: $ 31.311.268
Imprevistos: $ 160.251.860
Valor Total: $ 18.558.906.794
</t>
        </r>
      </text>
    </comment>
    <comment ref="I918" authorId="2">
      <text>
        <r>
          <rPr>
            <b/>
            <sz val="9"/>
            <rFont val="Tahoma"/>
            <family val="2"/>
          </rPr>
          <t>DIANA VELEZ BETANCUR:</t>
        </r>
        <r>
          <rPr>
            <sz val="9"/>
            <rFont val="Tahoma"/>
            <family val="2"/>
          </rPr>
          <t xml:space="preserve">
</t>
        </r>
        <r>
          <rPr>
            <sz val="12"/>
            <rFont val="Tahoma"/>
            <family val="2"/>
          </rPr>
          <t xml:space="preserve">CIC ACTA 15 DE 24/02/2014:
Presupuesto Oficial  $10.908.053.121  
Imprevistos: $ 23.103.928
Reajustes por cambio de vigencia $110.016.306
El valor total del proceso $11.041.173.355
</t>
        </r>
      </text>
    </comment>
    <comment ref="I919" authorId="2">
      <text>
        <r>
          <rPr>
            <b/>
            <sz val="9"/>
            <rFont val="Tahoma"/>
            <family val="2"/>
          </rPr>
          <t>DIANA VELEZ BETANCUR:</t>
        </r>
        <r>
          <rPr>
            <sz val="9"/>
            <rFont val="Tahoma"/>
            <family val="2"/>
          </rPr>
          <t xml:space="preserve">
</t>
        </r>
        <r>
          <rPr>
            <sz val="12"/>
            <rFont val="Tahoma"/>
            <family val="2"/>
          </rPr>
          <t xml:space="preserve">CIC ACTA 17 DE 03/03/2014: 
Presupuesto Oficial  $9.312.507.080  
Imprevistos: $ 154.815.623
Reajustes por cambio de vigencia son:
$ 553.222.254
Valor total $10.020.544.957
</t>
        </r>
      </text>
    </comment>
    <comment ref="I920" authorId="2">
      <text>
        <r>
          <rPr>
            <b/>
            <sz val="9"/>
            <rFont val="Tahoma"/>
            <family val="2"/>
          </rPr>
          <t>DIANA VELEZ BETANCUR:</t>
        </r>
        <r>
          <rPr>
            <sz val="9"/>
            <rFont val="Tahoma"/>
            <family val="2"/>
          </rPr>
          <t xml:space="preserve">
</t>
        </r>
        <r>
          <rPr>
            <sz val="11"/>
            <rFont val="Tahoma"/>
            <family val="2"/>
          </rPr>
          <t>Valor inicial: $15,347,965,161: 2014 por 13059965161 +  2015 por 2288000000
$14.857.536.294) incluidos los 
impuestos y un AU del TREINTA PUNTO VEINTISIETE POR CIENTO (30.27%). 
Provisión para Imprevistos y Reajustes:  
Los recursos destinados para Imprevistos son: $ 148.575.363 
Los recursos destinados para reajustes por cambio de vigencia son: $ 341.853.504</t>
        </r>
      </text>
    </comment>
    <comment ref="I921" authorId="2">
      <text>
        <r>
          <rPr>
            <b/>
            <sz val="9"/>
            <rFont val="Tahoma"/>
            <family val="2"/>
          </rPr>
          <t>DIANA VELEZ BETANCUR:
CIC ACTA 15 DE 24/02/2014:</t>
        </r>
        <r>
          <rPr>
            <sz val="9"/>
            <rFont val="Tahoma"/>
            <family val="2"/>
          </rPr>
          <t xml:space="preserve">
Presupuesto Oficial  Valor sin imprevistos          $12.262´118.955 
Valor del imprevisto            $122´621.190
Valor incluido imprevisto   $12.384´740.144
</t>
        </r>
      </text>
    </comment>
    <comment ref="I922" authorId="2">
      <text>
        <r>
          <rPr>
            <b/>
            <sz val="9"/>
            <rFont val="Tahoma"/>
            <family val="2"/>
          </rPr>
          <t>DIANA VELEZ BETANCUR:</t>
        </r>
        <r>
          <rPr>
            <sz val="9"/>
            <rFont val="Tahoma"/>
            <family val="2"/>
          </rPr>
          <t xml:space="preserve">
PENDIENTE INGRESO AL CIC PARA 16/06/2014</t>
        </r>
      </text>
    </comment>
    <comment ref="I925" authorId="2">
      <text>
        <r>
          <rPr>
            <b/>
            <sz val="9"/>
            <rFont val="Tahoma"/>
            <family val="2"/>
          </rPr>
          <t>DIANA VELEZ BETANCUR:
CIC ACTA 42 DE 24/06/2014:</t>
        </r>
        <r>
          <rPr>
            <sz val="9"/>
            <rFont val="Tahoma"/>
            <family val="2"/>
          </rPr>
          <t xml:space="preserve">
$ 23.522.180
(Incluye I.V.A. del 2.4% por $551.301)
$ 8.113.284 gastos reembolsables
(Incluye I.V.A del 2.4% por $190.155).
Valor Total de $ 31.635.464
</t>
        </r>
      </text>
    </comment>
    <comment ref="I926" authorId="2">
      <text>
        <r>
          <rPr>
            <b/>
            <sz val="9"/>
            <rFont val="Tahoma"/>
            <family val="2"/>
          </rPr>
          <t xml:space="preserve">DIANA VELEZ BETANCUR:
</t>
        </r>
        <r>
          <rPr>
            <sz val="9"/>
            <rFont val="Tahoma"/>
            <family val="2"/>
          </rPr>
          <t xml:space="preserve">AF.9.4/1120/0-1010/253230000/182008001,    $3.000.000.000 , Hacer ajuste negativo al CDP de 2014 por $2.000.0000.000 para un valor definitivo del rubro por $1.000.000.000 </t>
        </r>
        <r>
          <rPr>
            <sz val="9"/>
            <rFont val="Tahoma"/>
            <family val="2"/>
          </rPr>
          <t>según plan de compras de 09/05/2014</t>
        </r>
      </text>
    </comment>
    <comment ref="K927" authorId="7">
      <text>
        <r>
          <rPr>
            <b/>
            <sz val="9"/>
            <rFont val="Tahoma"/>
            <family val="2"/>
          </rPr>
          <t>ARESTREPOV:</t>
        </r>
        <r>
          <rPr>
            <sz val="9"/>
            <rFont val="Tahoma"/>
            <family val="2"/>
          </rPr>
          <t xml:space="preserve">
fecha exped vf: 30/09/2013</t>
        </r>
      </text>
    </comment>
    <comment ref="I928" authorId="7">
      <text>
        <r>
          <rPr>
            <b/>
            <sz val="9"/>
            <rFont val="Tahoma"/>
            <family val="2"/>
          </rPr>
          <t>DIANA VELEZ BETANCUR:</t>
        </r>
        <r>
          <rPr>
            <sz val="9"/>
            <rFont val="Tahoma"/>
            <family val="2"/>
          </rPr>
          <t xml:space="preserve">
PRESUPUESTO OFICIAL:  AVISO DE CONVOCATORIA PÚBLICA:
el valor del presupuesto oficial incluido el IVA, en la suma de setecientos cuarenta millones doscientos setenta y nueve mil quinientos veinte pesos ml ($740.279.520) incluido IVA del 16%.
PLAZO:
ACTA CIC 76 DE 05/11/2013 Presupuesto Oficial:
$740.279.520 Incluido el IVA del 16% por valor de $102.107.520
El valor para reajustes es $130.535.960.
Para un valor total de $870.815.480.
</t>
        </r>
      </text>
    </comment>
    <comment ref="I929" authorId="2">
      <text>
        <r>
          <rPr>
            <b/>
            <sz val="9"/>
            <rFont val="Tahoma"/>
            <family val="2"/>
          </rPr>
          <t>DIANA VELEZ BETANCUR:</t>
        </r>
        <r>
          <rPr>
            <sz val="9"/>
            <rFont val="Tahoma"/>
            <family val="2"/>
          </rPr>
          <t xml:space="preserve">
VALOR INICIALMENTE REPORTADO: $1,206,330,690:
NOTA: A todos los contratos de Interventoría se les deja una provisión para reajustes, la cual no está sumada en el  presupuesto oficial:
- San Fermín - Briceño:        $18.824.851
- Uramita - Peque:                 $30.014.880
- Liborina-Sabanalarga……: $46.669.310</t>
        </r>
      </text>
    </comment>
    <comment ref="I930" authorId="2">
      <text>
        <r>
          <rPr>
            <b/>
            <sz val="9"/>
            <rFont val="Tahoma"/>
            <family val="2"/>
          </rPr>
          <t>DIANA VELEZ BETANCUR:
CIC ACTA 33 DE 12/05/2014:</t>
        </r>
        <r>
          <rPr>
            <sz val="9"/>
            <rFont val="Tahoma"/>
            <family val="2"/>
          </rPr>
          <t xml:space="preserve">
$ 940.282.080 IVA incluido del 16%.
Reajustes por cambio de vigencia $ 46.343.885
Valor total $ 986.625.965</t>
        </r>
      </text>
    </comment>
    <comment ref="I931" authorId="2">
      <text>
        <r>
          <rPr>
            <b/>
            <sz val="9"/>
            <rFont val="Tahoma"/>
            <family val="2"/>
          </rPr>
          <t>DIANA VELEZ BETANCUR:
ACTA CIC 42 DE 24/06/2014</t>
        </r>
        <r>
          <rPr>
            <sz val="9"/>
            <rFont val="Tahoma"/>
            <family val="2"/>
          </rPr>
          <t xml:space="preserve">
$ 14.272.612
(Incluye I.V.A. del 2.4% por valor de $334.514)
$ 8.113.284 para gastos reembolsables
(Incluye I.V.A del 2.4% por $190.155).
Valor Total de $ 22.385.896
</t>
        </r>
      </text>
    </comment>
    <comment ref="I932" authorId="2">
      <text>
        <r>
          <rPr>
            <b/>
            <sz val="9"/>
            <rFont val="Tahoma"/>
            <family val="2"/>
          </rPr>
          <t>DIANA VELEZ BETANCUR:</t>
        </r>
        <r>
          <rPr>
            <sz val="9"/>
            <rFont val="Tahoma"/>
            <family val="2"/>
          </rPr>
          <t xml:space="preserve">
ACTA CIC 42 DE 24/06/2014:
$ 14.272.612 (Incluye I.V.A. del 2.4% por $ 334.514) $ 8.113.284 gastos reembolsables
(Incluye I.V.A del 2.4% por $ 190.155).
Valor Total de $ 22.385.896
</t>
        </r>
      </text>
    </comment>
    <comment ref="I933" authorId="2">
      <text>
        <r>
          <rPr>
            <b/>
            <sz val="9"/>
            <rFont val="Tahoma"/>
            <family val="2"/>
          </rPr>
          <t>DIANA VELEZ BETANCUR:
CIC ACTA 42 DE 24/06/2014:</t>
        </r>
        <r>
          <rPr>
            <sz val="9"/>
            <rFont val="Tahoma"/>
            <family val="2"/>
          </rPr>
          <t xml:space="preserve">
$ 14.272.612 (Incluye I.V.A. del 2.4% por $ 334.514)
$ 8.113.284 gastos reembolsables
(Incluye I.V.A del 2.4% por $ 190.155).
Valor Total por $ 22.385.896
</t>
        </r>
      </text>
    </comment>
    <comment ref="I934" authorId="2">
      <text>
        <r>
          <rPr>
            <b/>
            <sz val="9"/>
            <rFont val="Tahoma"/>
            <family val="2"/>
          </rPr>
          <t>DIANA VELEZ BETANCUR:</t>
        </r>
        <r>
          <rPr>
            <sz val="9"/>
            <rFont val="Tahoma"/>
            <family val="2"/>
          </rPr>
          <t xml:space="preserve">
CIC ACTA 30 DE 28/04/2014: 
$ 378.731.300 (Trescientos setenta y ocho millones setecientos treinta y un mil trescientos pesos m.l.)  IVA incluido (16%).
Reajustes por cambio de vigencia son: $ 69.268.700
El valor total del proceso, incluyendo la provisión para reajustes asciende a $ 448.000.000. (Cuatrocientos cuarenta y ocho millones de pesos m.l.) 
</t>
        </r>
      </text>
    </comment>
    <comment ref="I935" authorId="2">
      <text>
        <r>
          <rPr>
            <b/>
            <sz val="9"/>
            <rFont val="Tahoma"/>
            <family val="2"/>
          </rPr>
          <t>DIANA VELEZ BETANCUR:</t>
        </r>
        <r>
          <rPr>
            <sz val="9"/>
            <rFont val="Tahoma"/>
            <family val="2"/>
          </rPr>
          <t xml:space="preserve">
$ 450.816.020 (Cuatrocientos cincuenta millones ochocientos diez y seis mil veinte pesos m.l.)  IVA incluido (16%).
Reajustes por cambio de vigencia son: $29.811.696
El valor total del proceso, incluyendo la provisión para reajustes asciende a $ 480.627.716 (Cuatrocientos ochenta millones seiscientos veintisiete mil setecientos diez y seis pesos m.l).
</t>
        </r>
      </text>
    </comment>
    <comment ref="I936" authorId="2">
      <text>
        <r>
          <rPr>
            <b/>
            <sz val="9"/>
            <rFont val="Tahoma"/>
            <family val="2"/>
          </rPr>
          <t>DIANA VELEZ BETANCUR:</t>
        </r>
        <r>
          <rPr>
            <sz val="9"/>
            <rFont val="Tahoma"/>
            <family val="2"/>
          </rPr>
          <t xml:space="preserve">
CIC ACTA 19 DE 10/03/2014:
Presupuesto Oficial  $870.176.552  
Provisión para ajustes por cambio de vigencia son: $ 27.633.172
Valor total: $897.809.724.
</t>
        </r>
      </text>
    </comment>
    <comment ref="I937" authorId="2">
      <text>
        <r>
          <rPr>
            <b/>
            <sz val="9"/>
            <rFont val="Tahoma"/>
            <family val="2"/>
          </rPr>
          <t xml:space="preserve">DIANA VELEZ BETANCUR:
</t>
        </r>
        <r>
          <rPr>
            <b/>
            <sz val="10"/>
            <rFont val="Tahoma"/>
            <family val="2"/>
          </rPr>
          <t xml:space="preserve">
CIC ACTA 15 DE 24/02/2014:</t>
        </r>
        <r>
          <rPr>
            <sz val="10"/>
            <rFont val="Tahoma"/>
            <family val="2"/>
          </rPr>
          <t xml:space="preserve">
Presupuesto Oficial  Valor  antes de IVA:    $ 831´194.876
Valor IVA 16%:           $132´991.180
Valor incluido IVA:      $964´186.056 
Número y valor de Reserva del IDEA No.1000122454 Por:$1.329´499.966 Del:04/02/14
</t>
        </r>
      </text>
    </comment>
    <comment ref="I938" authorId="2">
      <text>
        <r>
          <rPr>
            <b/>
            <sz val="9"/>
            <rFont val="Tahoma"/>
            <family val="2"/>
          </rPr>
          <t>DIANA VELEZ BETANCUR:</t>
        </r>
        <r>
          <rPr>
            <sz val="9"/>
            <rFont val="Tahoma"/>
            <family val="2"/>
          </rPr>
          <t xml:space="preserve">
CIC ACTA 19 10/03/2014
Presupuesto Oficial  Valor  antes de IVA:   $ 391´327.800
Valor IVA 16%:           $  62´612.448
Valor incluido IVA:      $453´940.248
 </t>
        </r>
      </text>
    </comment>
    <comment ref="I940" authorId="2">
      <text>
        <r>
          <rPr>
            <b/>
            <sz val="9"/>
            <rFont val="Tahoma"/>
            <family val="2"/>
          </rPr>
          <t>DIANA VELEZ BETANCUR:</t>
        </r>
        <r>
          <rPr>
            <sz val="9"/>
            <rFont val="Tahoma"/>
            <family val="2"/>
          </rPr>
          <t xml:space="preserve">
CIC ACTA 23 DE 31/03/2014:
Presupuesto Oficial  $ 655.897.350 INCLUIDO EL IVA
$ 45.540.797 Reajustes por cambio de vigencia
$ 701.438.147 valor total del proceso.
</t>
        </r>
      </text>
    </comment>
    <comment ref="I941" authorId="2">
      <text>
        <r>
          <rPr>
            <b/>
            <sz val="9"/>
            <rFont val="Tahoma"/>
            <family val="2"/>
          </rPr>
          <t>DIANA VELEZ BETANCUR:</t>
        </r>
        <r>
          <rPr>
            <sz val="9"/>
            <rFont val="Tahoma"/>
            <family val="2"/>
          </rPr>
          <t xml:space="preserve">
CIC ACTA 23 DE 31/03/2014:
Presupuesto Oficial  $1.355.152.223 Incluye I.V.A. del 16% por valor de $186.917.548.
Reajustes: $ 37.438.032
Valor Total con Reajustes: $ 1.392.590.255
</t>
        </r>
      </text>
    </comment>
    <comment ref="I942" authorId="2">
      <text>
        <r>
          <rPr>
            <b/>
            <sz val="9"/>
            <rFont val="Tahoma"/>
            <family val="2"/>
          </rPr>
          <t>DIANA VELEZ BETANCUR:</t>
        </r>
        <r>
          <rPr>
            <sz val="11"/>
            <rFont val="Tahoma"/>
            <family val="2"/>
          </rPr>
          <t xml:space="preserve">
PLAN DE COMPRAS: $1,847,016,048 
CIC ACTA 30 DE 28/04/2014 ppto $1,847,016,048 </t>
        </r>
      </text>
    </comment>
    <comment ref="K942" authorId="2">
      <text>
        <r>
          <rPr>
            <b/>
            <sz val="9"/>
            <rFont val="Tahoma"/>
            <family val="2"/>
          </rPr>
          <t>DIANA VELEZ BETANCUR:</t>
        </r>
        <r>
          <rPr>
            <sz val="9"/>
            <rFont val="Tahoma"/>
            <family val="2"/>
          </rPr>
          <t xml:space="preserve">
Vigencia 2014:
A.9.2/1120/0-3120/253230000/182019001 SOBRETASA AI ACPM, $604.421.745
A.9.2/1120/0-8007/253310000/182212001, CREDITO INTERNO PREVIA AUTORIZACIÓN, $830.594.303
A.9.2/1120/0-6003/253310000/182212001 USAID CI 5 ACDO ACDO ASIST. No. 514-011-INFRA, $16.204.231 
AF.9.2/1120/0-3120/253230000/182019001 SOBRETASA AI ACPM, $83.795.769
CDP:
No. 3500029125 Fecha de creación: 19-03-2014 por $1.451.220.279
No. 3500029127 Fecha de creación: 19-03-2014 por $83.795.769
VIGENCIA FUTURA:
VF No.: 6000001770 Fecha de creación 07-03-2014; 
Rubro: VI.9.2/1120/0-3120/253230000/000024/182019001            VIGENCIA 2015 por $312.000.000; VF O 35 04/12/2012 ACTA 201 DE 11/07/2012
</t>
        </r>
      </text>
    </comment>
    <comment ref="I950" authorId="2">
      <text>
        <r>
          <rPr>
            <b/>
            <sz val="9"/>
            <rFont val="Tahoma"/>
            <family val="2"/>
          </rPr>
          <t>DIANA VELEZ BETANCUR:</t>
        </r>
        <r>
          <rPr>
            <sz val="9"/>
            <rFont val="Tahoma"/>
            <family val="2"/>
          </rPr>
          <t xml:space="preserve">
ACTA CIC 70 DE 21/10/2013 Presupuesto Oficial $266.660.709 incluido IVA</t>
        </r>
      </text>
    </comment>
    <comment ref="I952" authorId="2">
      <text>
        <r>
          <rPr>
            <b/>
            <sz val="9"/>
            <rFont val="Tahoma"/>
            <family val="2"/>
          </rPr>
          <t>DIANA VELEZ BETANCUR:</t>
        </r>
        <r>
          <rPr>
            <sz val="9"/>
            <rFont val="Tahoma"/>
            <family val="2"/>
          </rPr>
          <t xml:space="preserve">
ACTA CIC 70 DE 21/10/2013 Presupuesto Oficial $141.897.688</t>
        </r>
      </text>
    </comment>
    <comment ref="I956" authorId="2">
      <text>
        <r>
          <rPr>
            <b/>
            <sz val="9"/>
            <rFont val="Tahoma"/>
            <family val="2"/>
          </rPr>
          <t>DIANA VELEZ BETANCUR:</t>
        </r>
        <r>
          <rPr>
            <sz val="9"/>
            <rFont val="Tahoma"/>
            <family val="2"/>
          </rPr>
          <t xml:space="preserve">
CIC ACTA 7 DE 23/01/2014:  Presupuesto Oficial  $3.515.000.000  </t>
        </r>
      </text>
    </comment>
    <comment ref="I957" authorId="2">
      <text>
        <r>
          <rPr>
            <b/>
            <sz val="9"/>
            <rFont val="Tahoma"/>
            <family val="2"/>
          </rPr>
          <t>DIANA VELEZ BETANCUR:</t>
        </r>
        <r>
          <rPr>
            <sz val="9"/>
            <rFont val="Tahoma"/>
            <family val="2"/>
          </rPr>
          <t xml:space="preserve">
CIC ACTA 7 DE 23/01/2014: Presupuesto Oficial  Presupuesto  estimado sin incluir impuestos: COP$250.000.000. Los impuestos serán identificados en la etapa de negociación del contrato.</t>
        </r>
      </text>
    </comment>
    <comment ref="I958" authorId="2">
      <text>
        <r>
          <rPr>
            <b/>
            <sz val="9"/>
            <rFont val="Tahoma"/>
            <family val="2"/>
          </rPr>
          <t>DIANA VELEZ BETANCUR:</t>
        </r>
        <r>
          <rPr>
            <sz val="9"/>
            <rFont val="Tahoma"/>
            <family val="2"/>
          </rPr>
          <t xml:space="preserve">
CIC ACTA 23 DE 31/03/2014:
Presupuesto Oficial  Presupuesto Oficial: $ 3.751.743.410  
Provisión para ajustes: $ 52.000.000
Valor total: $3.803.743.410
</t>
        </r>
      </text>
    </comment>
    <comment ref="I959" authorId="2">
      <text>
        <r>
          <rPr>
            <b/>
            <sz val="9"/>
            <rFont val="Tahoma"/>
            <family val="2"/>
          </rPr>
          <t>DIANA VELEZ BETANCUR:</t>
        </r>
        <r>
          <rPr>
            <sz val="9"/>
            <rFont val="Tahoma"/>
            <family val="2"/>
          </rPr>
          <t xml:space="preserve">
CIC ACTA 42 DE 24/06/2014:
$ 14.272.612 (Incluye I.V.A. del 2.4% por $ 334.514)
$ 8.113.284 gastos reembolsables
(Incluye I.V.A del 2.4% por $ 190.155).
Valor Total de $ 22.385.896
</t>
        </r>
      </text>
    </comment>
    <comment ref="I960" authorId="2">
      <text>
        <r>
          <rPr>
            <b/>
            <sz val="9"/>
            <rFont val="Tahoma"/>
            <family val="2"/>
          </rPr>
          <t xml:space="preserve">DIANA VELEZ BETANCUR:
CIC ACTA 19 DE 10/03/2014: </t>
        </r>
        <r>
          <rPr>
            <sz val="9"/>
            <rFont val="Tahoma"/>
            <family val="2"/>
          </rPr>
          <t xml:space="preserve">
Presupuesto Oficial  Sin IVA  $211.702.496
IVA        $33.035.199
TOTAL   $ 244.737.695
</t>
        </r>
      </text>
    </comment>
    <comment ref="I961" authorId="2">
      <text>
        <r>
          <rPr>
            <b/>
            <sz val="9"/>
            <rFont val="Tahoma"/>
            <family val="2"/>
          </rPr>
          <t>DIANA VELEZ BETANCUR:</t>
        </r>
        <r>
          <rPr>
            <sz val="9"/>
            <rFont val="Tahoma"/>
            <family val="2"/>
          </rPr>
          <t xml:space="preserve">
CI C ACTA 23 DE 31/03/2014: 
Presupuesto Oficial  $ 1.164.017.426 INCLUIDO IVA DEL 16%</t>
        </r>
      </text>
    </comment>
    <comment ref="I962" authorId="2">
      <text>
        <r>
          <rPr>
            <b/>
            <sz val="9"/>
            <rFont val="Tahoma"/>
            <family val="2"/>
          </rPr>
          <t>DIANA VELEZ BETANCUR:
CIC ACTA 04 de 14/01/2014:</t>
        </r>
        <r>
          <rPr>
            <sz val="9"/>
            <rFont val="Tahoma"/>
            <family val="2"/>
          </rPr>
          <t xml:space="preserve">
Presupuesto Oficial $299.280.000 (Incluye I.V.A. del 16% por valor de $41.280.000) 
</t>
        </r>
      </text>
    </comment>
    <comment ref="I963" authorId="2">
      <text>
        <r>
          <rPr>
            <b/>
            <sz val="9"/>
            <rFont val="Tahoma"/>
            <family val="2"/>
          </rPr>
          <t xml:space="preserve">DIANA VELEZ BETANCUR:
CIC ACTA 42 DE 24/06/2014 </t>
        </r>
        <r>
          <rPr>
            <sz val="9"/>
            <rFont val="Tahoma"/>
            <family val="2"/>
          </rPr>
          <t xml:space="preserve">
$14.272.612 (Incluye I.V.A. del 2.4% por $334.514) más $8.113.284 gastos reembolsables (Incluye I.V.A del 2.4% por $190.155).
Total: $22.385.896
</t>
        </r>
      </text>
    </comment>
    <comment ref="I964" authorId="2">
      <text>
        <r>
          <rPr>
            <b/>
            <sz val="9"/>
            <rFont val="Tahoma"/>
            <family val="2"/>
          </rPr>
          <t>DIANA VELEZ BETANCUR:
ACTA 42 DE 24/06/2014:</t>
        </r>
        <r>
          <rPr>
            <sz val="9"/>
            <rFont val="Tahoma"/>
            <family val="2"/>
          </rPr>
          <t xml:space="preserve">
$ 14.272.612 (Incluye I.V.A. del 2.4% por $ 334.514)
$ 8.113.284 gastos reembolsables
(Incluye I.V.A del 2.4% por $ 190.155).
Valor Total por $ 22.385.896
</t>
        </r>
      </text>
    </comment>
    <comment ref="I965" authorId="2">
      <text>
        <r>
          <rPr>
            <b/>
            <sz val="9"/>
            <rFont val="Tahoma"/>
            <family val="2"/>
          </rPr>
          <t>DIANA VELEZ BETANCUR:</t>
        </r>
        <r>
          <rPr>
            <sz val="9"/>
            <rFont val="Tahoma"/>
            <family val="2"/>
          </rPr>
          <t xml:space="preserve">
ACTA 42 DE 24/06/2014:
$ 14.272.612 (Incluye I.V.A. del 2.4% por $334.514)
$ 8.113.284 gastos reembolsables
(Incluye I.V.A del 2.4% por $190.155).
Valor Total de $ 22.385.896
</t>
        </r>
      </text>
    </comment>
    <comment ref="I966" authorId="2">
      <text>
        <r>
          <rPr>
            <b/>
            <sz val="9"/>
            <rFont val="Tahoma"/>
            <family val="2"/>
          </rPr>
          <t>DIANA VELEZ BETANCUR:
CIC ACTA 24 DE 02/04/2014</t>
        </r>
        <r>
          <rPr>
            <sz val="9"/>
            <rFont val="Tahoma"/>
            <family val="2"/>
          </rPr>
          <t xml:space="preserve">
Presupuesto Oficial  $ 724.988.400 incluido IVA DEL 16% </t>
        </r>
      </text>
    </comment>
    <comment ref="I967" authorId="2">
      <text>
        <r>
          <rPr>
            <b/>
            <sz val="9"/>
            <rFont val="Tahoma"/>
            <family val="2"/>
          </rPr>
          <t>DIANA VELEZ BETANCUR:</t>
        </r>
        <r>
          <rPr>
            <sz val="9"/>
            <rFont val="Tahoma"/>
            <family val="2"/>
          </rPr>
          <t xml:space="preserve">
Presupuesto Oficial  $630.143.900 (Incluye I.V.A. 16% por un valor de $86.916.400). </t>
        </r>
      </text>
    </comment>
    <comment ref="I974" authorId="2">
      <text>
        <r>
          <rPr>
            <b/>
            <sz val="9"/>
            <rFont val="Tahoma"/>
            <family val="2"/>
          </rPr>
          <t>DIANA VELEZ BETANCUR:</t>
        </r>
        <r>
          <rPr>
            <sz val="9"/>
            <rFont val="Tahoma"/>
            <family val="2"/>
          </rPr>
          <t xml:space="preserve">
CIC ACTA 05 de 14/01/2014: 
Presupuesto Oficial $1.336.659.944  Incluye el valor del IVA.</t>
        </r>
      </text>
    </comment>
    <comment ref="I977" authorId="2">
      <text>
        <r>
          <rPr>
            <b/>
            <sz val="9"/>
            <rFont val="Tahoma"/>
            <family val="2"/>
          </rPr>
          <t>DIANA VELEZ BETANCUR:</t>
        </r>
        <r>
          <rPr>
            <sz val="9"/>
            <rFont val="Tahoma"/>
            <family val="2"/>
          </rPr>
          <t xml:space="preserve">
CIC ACTA 88 DE 04/12/2013: Presupuesto Oficial  Valor total: $1.066.836.340   </t>
        </r>
      </text>
    </comment>
    <comment ref="I981" authorId="2">
      <text>
        <r>
          <rPr>
            <b/>
            <sz val="9"/>
            <rFont val="Tahoma"/>
            <family val="2"/>
          </rPr>
          <t>DIANA VELEZ BETANCUR:</t>
        </r>
        <r>
          <rPr>
            <sz val="9"/>
            <rFont val="Tahoma"/>
            <family val="2"/>
          </rPr>
          <t xml:space="preserve">
ACTA CIC 86 DE 29/11/2013: Presupuesto Oficial  $ 58.032.630 INCLUIDO IVA DEL 16%</t>
        </r>
      </text>
    </comment>
    <comment ref="H1492" authorId="8">
      <text>
        <r>
          <rPr>
            <b/>
            <sz val="9"/>
            <rFont val="Tahoma"/>
            <family val="2"/>
          </rPr>
          <t>LILIANA MARIA OSPINA MONSALVE:</t>
        </r>
        <r>
          <rPr>
            <sz val="9"/>
            <rFont val="Tahoma"/>
            <family val="2"/>
          </rPr>
          <t xml:space="preserve">
Dismuyó el rubro $40,000,000
</t>
        </r>
      </text>
    </comment>
    <comment ref="I1492" authorId="8">
      <text>
        <r>
          <rPr>
            <b/>
            <sz val="9"/>
            <rFont val="Tahoma"/>
            <family val="2"/>
          </rPr>
          <t>LILIANA MARIA OSPINA MONSALVE:</t>
        </r>
        <r>
          <rPr>
            <sz val="9"/>
            <rFont val="Tahoma"/>
            <family val="2"/>
          </rPr>
          <t xml:space="preserve">
Dismuyó el rubro $40,000,000
</t>
        </r>
      </text>
    </comment>
    <comment ref="H1497" authorId="5">
      <text>
        <r>
          <rPr>
            <b/>
            <sz val="8"/>
            <rFont val="Tahoma"/>
            <family val="2"/>
          </rPr>
          <t>Estaba en 800.000.000</t>
        </r>
        <r>
          <rPr>
            <sz val="8"/>
            <rFont val="Tahoma"/>
            <family val="2"/>
          </rPr>
          <t xml:space="preserve">
</t>
        </r>
      </text>
    </comment>
    <comment ref="H1502" authorId="8">
      <text>
        <r>
          <rPr>
            <b/>
            <sz val="9"/>
            <rFont val="Tahoma"/>
            <family val="2"/>
          </rPr>
          <t>LILIANA MARIA OSPINA MONSALVE:</t>
        </r>
        <r>
          <rPr>
            <sz val="9"/>
            <rFont val="Tahoma"/>
            <family val="2"/>
          </rPr>
          <t xml:space="preserve">
Dismuyó el rubro $40,000,000
</t>
        </r>
      </text>
    </comment>
    <comment ref="I1502" authorId="8">
      <text>
        <r>
          <rPr>
            <b/>
            <sz val="9"/>
            <rFont val="Tahoma"/>
            <family val="2"/>
          </rPr>
          <t>LILIANA MARIA OSPINA MONSALVE:</t>
        </r>
        <r>
          <rPr>
            <sz val="9"/>
            <rFont val="Tahoma"/>
            <family val="2"/>
          </rPr>
          <t xml:space="preserve">
Dismuyó el rubro $40,000,000
</t>
        </r>
      </text>
    </comment>
    <comment ref="H1537" authorId="9">
      <text>
        <r>
          <rPr>
            <b/>
            <sz val="9"/>
            <rFont val="Tahoma"/>
            <family val="2"/>
          </rPr>
          <t>LGRAJALESR:</t>
        </r>
        <r>
          <rPr>
            <sz val="9"/>
            <rFont val="Tahoma"/>
            <family val="2"/>
          </rPr>
          <t xml:space="preserve">
Recursos del proyecto 201205000058 Gestión de la Competitividad Turística</t>
        </r>
      </text>
    </comment>
    <comment ref="H1554" authorId="2">
      <text>
        <r>
          <rPr>
            <b/>
            <sz val="9"/>
            <rFont val="Tahoma"/>
            <family val="2"/>
          </rPr>
          <t>DIANA VELEZ BETANCUR:</t>
        </r>
        <r>
          <rPr>
            <sz val="9"/>
            <rFont val="Tahoma"/>
            <family val="2"/>
          </rPr>
          <t xml:space="preserve">
Pendiente ingreso al CIC a  24 de junio de 2014</t>
        </r>
      </text>
    </comment>
    <comment ref="I1554" authorId="2">
      <text>
        <r>
          <rPr>
            <b/>
            <sz val="9"/>
            <rFont val="Tahoma"/>
            <family val="2"/>
          </rPr>
          <t>DIANA VELEZ BETANCUR:</t>
        </r>
        <r>
          <rPr>
            <sz val="9"/>
            <rFont val="Tahoma"/>
            <family val="2"/>
          </rPr>
          <t xml:space="preserve">
Pendiente ingreso al CIC a  24 de junio de 2014</t>
        </r>
      </text>
    </comment>
    <comment ref="H1558" authorId="2">
      <text>
        <r>
          <rPr>
            <b/>
            <sz val="9"/>
            <rFont val="Tahoma"/>
            <family val="2"/>
          </rPr>
          <t>DIANA VELEZ BETANCUR:
CIC ACTA 15 DE 24/02/2014:</t>
        </r>
        <r>
          <rPr>
            <sz val="9"/>
            <rFont val="Tahoma"/>
            <family val="2"/>
          </rPr>
          <t xml:space="preserve">
</t>
        </r>
        <r>
          <rPr>
            <sz val="10"/>
            <rFont val="Tahoma"/>
            <family val="2"/>
          </rPr>
          <t xml:space="preserve">Presupuesto Oficial  $4.790.653.144 Incluido AU
Grupo I Occidente: $ 1.055.060.376 Incluido AU
Grupo II Oriente: $ 3.309.631.006 Incluido AU
Grupo III Suroeste: $ 425.961.762 Incluido AU
</t>
        </r>
      </text>
    </comment>
    <comment ref="I1558" authorId="2">
      <text>
        <r>
          <rPr>
            <b/>
            <sz val="9"/>
            <rFont val="Tahoma"/>
            <family val="2"/>
          </rPr>
          <t>DIANA VELEZ BETANCUR:
CIC ACTA 15 DE 24/02/2014:</t>
        </r>
        <r>
          <rPr>
            <sz val="9"/>
            <rFont val="Tahoma"/>
            <family val="2"/>
          </rPr>
          <t xml:space="preserve">
</t>
        </r>
        <r>
          <rPr>
            <sz val="10"/>
            <rFont val="Tahoma"/>
            <family val="2"/>
          </rPr>
          <t xml:space="preserve">Presupuesto Oficial  $4.790.653.144 Incluido AU
Grupo I Occidente: $ 1.055.060.376 Incluido AU
Grupo II Oriente: $ 3.309.631.006 Incluido AU
Grupo III Suroeste: $ 425.961.762 Incluido AU
</t>
        </r>
      </text>
    </comment>
    <comment ref="H1559" authorId="2">
      <text>
        <r>
          <rPr>
            <b/>
            <sz val="9"/>
            <rFont val="Tahoma"/>
            <family val="2"/>
          </rPr>
          <t>DIANA VELEZ BETANCUR:</t>
        </r>
        <r>
          <rPr>
            <sz val="9"/>
            <rFont val="Tahoma"/>
            <family val="2"/>
          </rPr>
          <t xml:space="preserve">
CIC ACTA 15 DE 24/02/2014:
Presupuesto Oficial  $4.790.653.144 Incluido AU
Grupo I Occidente: $ 1.055.060.376 Incluido AU
Grupo II Oriente: $ 3.309.631.006 Incluido AU
Grupo III Suroeste: $ 425.961.762 Incluido AU
</t>
        </r>
      </text>
    </comment>
    <comment ref="I1559" authorId="2">
      <text>
        <r>
          <rPr>
            <b/>
            <sz val="9"/>
            <rFont val="Tahoma"/>
            <family val="2"/>
          </rPr>
          <t>DIANA VELEZ BETANCUR:</t>
        </r>
        <r>
          <rPr>
            <sz val="9"/>
            <rFont val="Tahoma"/>
            <family val="2"/>
          </rPr>
          <t xml:space="preserve">
CIC ACTA 15 DE 24/02/2014:
Presupuesto Oficial  $4.790.653.144 Incluido AU
Grupo I Occidente: $ 1.055.060.376 Incluido AU
Grupo II Oriente: $ 3.309.631.006 Incluido AU
Grupo III Suroeste: $ 425.961.762 Incluido AU
</t>
        </r>
      </text>
    </comment>
    <comment ref="H1560" authorId="2">
      <text>
        <r>
          <rPr>
            <b/>
            <sz val="9"/>
            <rFont val="Tahoma"/>
            <family val="2"/>
          </rPr>
          <t>DIANA VELEZ BETANCUR:</t>
        </r>
        <r>
          <rPr>
            <sz val="9"/>
            <rFont val="Tahoma"/>
            <family val="2"/>
          </rPr>
          <t xml:space="preserve">
CIC ACTA 15 DE 24/02/2014:
Presupuesto Oficial  $4.790.653.144 Incluido AU
Grupo I Occidente: $ 1.055.060.376 Incluido AU
Grupo II Oriente: $ 3.309.631.006 Incluido AU
Grupo III Suroeste: $ 425.961.762 Incluido AU
</t>
        </r>
      </text>
    </comment>
    <comment ref="I1560" authorId="2">
      <text>
        <r>
          <rPr>
            <b/>
            <sz val="9"/>
            <rFont val="Tahoma"/>
            <family val="2"/>
          </rPr>
          <t>DIANA VELEZ BETANCUR:</t>
        </r>
        <r>
          <rPr>
            <sz val="9"/>
            <rFont val="Tahoma"/>
            <family val="2"/>
          </rPr>
          <t xml:space="preserve">
CIC ACTA 15 DE 24/02/2014:
Presupuesto Oficial  $4.790.653.144 Incluido AU
Grupo I Occidente: $ 1.055.060.376 Incluido AU
Grupo II Oriente: $ 3.309.631.006 Incluido AU
Grupo III Suroeste: $ 425.961.762 Incluido AU
</t>
        </r>
      </text>
    </comment>
    <comment ref="H1561" authorId="2">
      <text>
        <r>
          <rPr>
            <b/>
            <sz val="9"/>
            <rFont val="Tahoma"/>
            <family val="2"/>
          </rPr>
          <t>DIANA VELEZ BETANCUR:</t>
        </r>
        <r>
          <rPr>
            <sz val="9"/>
            <rFont val="Tahoma"/>
            <family val="2"/>
          </rPr>
          <t xml:space="preserve">
CIC ACTA 18 DE 06/03/2014
Presupuesto Oficial  Costo Total $ 1´275.676.726
Imprevistos $ 19´373.935
Costo Total + Imprevistos $ 1’295.050.661
</t>
        </r>
      </text>
    </comment>
    <comment ref="I1561" authorId="2">
      <text>
        <r>
          <rPr>
            <b/>
            <sz val="9"/>
            <rFont val="Tahoma"/>
            <family val="2"/>
          </rPr>
          <t>DIANA VELEZ BETANCUR:</t>
        </r>
        <r>
          <rPr>
            <sz val="9"/>
            <rFont val="Tahoma"/>
            <family val="2"/>
          </rPr>
          <t xml:space="preserve">
CIC ACTA 18 DE 06/03/2014
Presupuesto Oficial  Costo Total $ 1´275.676.726
Imprevistos $ 19´373.935
Costo Total + Imprevistos $ 1’295.050.661
</t>
        </r>
      </text>
    </comment>
    <comment ref="H1562" authorId="2">
      <text>
        <r>
          <rPr>
            <b/>
            <sz val="9"/>
            <rFont val="Tahoma"/>
            <family val="2"/>
          </rPr>
          <t>DIANA VELEZ BETANCUR:</t>
        </r>
        <r>
          <rPr>
            <sz val="9"/>
            <rFont val="Tahoma"/>
            <family val="2"/>
          </rPr>
          <t xml:space="preserve">
AVISO 1762-LIC-37-14-2014 (04-06-2014 05:55 PM)</t>
        </r>
      </text>
    </comment>
    <comment ref="I1562" authorId="2">
      <text>
        <r>
          <rPr>
            <b/>
            <sz val="9"/>
            <rFont val="Tahoma"/>
            <family val="2"/>
          </rPr>
          <t>DIANA VELEZ BETANCUR:</t>
        </r>
        <r>
          <rPr>
            <sz val="9"/>
            <rFont val="Tahoma"/>
            <family val="2"/>
          </rPr>
          <t xml:space="preserve">
AVISO 1762-LIC-37-14-2014 (04-06-2014 05:55 PM)</t>
        </r>
      </text>
    </comment>
    <comment ref="H1563" authorId="2">
      <text>
        <r>
          <rPr>
            <b/>
            <sz val="9"/>
            <rFont val="Tahoma"/>
            <family val="2"/>
          </rPr>
          <t>DIANA VELEZ BETANCUR:</t>
        </r>
        <r>
          <rPr>
            <sz val="9"/>
            <rFont val="Tahoma"/>
            <family val="2"/>
          </rPr>
          <t xml:space="preserve">
AVISO 1762-LIC-37-14-2014 (04-06-2014 05:55 PM)</t>
        </r>
      </text>
    </comment>
    <comment ref="I1563" authorId="2">
      <text>
        <r>
          <rPr>
            <b/>
            <sz val="9"/>
            <rFont val="Tahoma"/>
            <family val="2"/>
          </rPr>
          <t>DIANA VELEZ BETANCUR:</t>
        </r>
        <r>
          <rPr>
            <sz val="9"/>
            <rFont val="Tahoma"/>
            <family val="2"/>
          </rPr>
          <t xml:space="preserve">
AVISO 1762-LIC-37-14-2014 (04-06-2014 05:55 PM)</t>
        </r>
      </text>
    </comment>
    <comment ref="H1564" authorId="2">
      <text>
        <r>
          <rPr>
            <b/>
            <sz val="9"/>
            <rFont val="Tahoma"/>
            <family val="2"/>
          </rPr>
          <t>DIANA VELEZ BETANCUR:</t>
        </r>
        <r>
          <rPr>
            <sz val="9"/>
            <rFont val="Tahoma"/>
            <family val="2"/>
          </rPr>
          <t xml:space="preserve">
AVISO 1762-LIC-37-14-2014 (04-06-2014 05:55 PM)</t>
        </r>
      </text>
    </comment>
    <comment ref="I1564" authorId="2">
      <text>
        <r>
          <rPr>
            <b/>
            <sz val="9"/>
            <rFont val="Tahoma"/>
            <family val="2"/>
          </rPr>
          <t>DIANA VELEZ BETANCUR:</t>
        </r>
        <r>
          <rPr>
            <sz val="9"/>
            <rFont val="Tahoma"/>
            <family val="2"/>
          </rPr>
          <t xml:space="preserve">
AVISO 1762-LIC-37-14-2014 (04-06-2014 05:55 PM)</t>
        </r>
      </text>
    </comment>
    <comment ref="H1565" authorId="2">
      <text>
        <r>
          <rPr>
            <b/>
            <sz val="9"/>
            <rFont val="Tahoma"/>
            <family val="2"/>
          </rPr>
          <t>DIANA VELEZ BETANCUR:</t>
        </r>
        <r>
          <rPr>
            <sz val="9"/>
            <rFont val="Tahoma"/>
            <family val="2"/>
          </rPr>
          <t xml:space="preserve">
Presupuesto Oficial  $3.641.927.966 Incluido IVA
Los imprevistos fijados ascienden a $ 58.048.975
</t>
        </r>
      </text>
    </comment>
    <comment ref="I1565" authorId="2">
      <text>
        <r>
          <rPr>
            <b/>
            <sz val="9"/>
            <rFont val="Tahoma"/>
            <family val="2"/>
          </rPr>
          <t>DIANA VELEZ BETANCUR:</t>
        </r>
        <r>
          <rPr>
            <sz val="9"/>
            <rFont val="Tahoma"/>
            <family val="2"/>
          </rPr>
          <t xml:space="preserve">
VIGENCIA FUTURA: 
153883 de 2014  por $14.560.000.000 de EPM (PLAN INTEGRAL HIDROELECTRICA ITUANGO)</t>
        </r>
      </text>
    </comment>
    <comment ref="H1566"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
</t>
        </r>
      </text>
    </comment>
    <comment ref="I1566"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
</t>
        </r>
      </text>
    </comment>
    <comment ref="H1567"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t>
        </r>
      </text>
    </comment>
    <comment ref="I1567"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t>
        </r>
      </text>
    </comment>
    <comment ref="H1568"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t>
        </r>
      </text>
    </comment>
    <comment ref="I1568" authorId="2">
      <text>
        <r>
          <rPr>
            <b/>
            <sz val="9"/>
            <rFont val="Tahoma"/>
            <family val="2"/>
          </rPr>
          <t>DIANA VELEZ BETANCUR:</t>
        </r>
        <r>
          <rPr>
            <sz val="9"/>
            <rFont val="Tahoma"/>
            <family val="2"/>
          </rPr>
          <t xml:space="preserve">
ACTA CIC 42 DE 24/06/2014:
$ 4.564.477.674 Incluido AU
Los imprevistos fijados ascienden a $63.529.940
Grupo I: Fredonia $1.931.091.803
Los imprevistos fijados ascienden a $28.567.756
Grupo II: San José de la Montaña $713.849.157
Los imprevistos fijados ascienden a $10.731.346
Grupo III: San Luis $1.919.536.714
Los imprevistos fijados ascienden a $24.230.838</t>
        </r>
      </text>
    </comment>
    <comment ref="H1602" authorId="2">
      <text>
        <r>
          <rPr>
            <b/>
            <sz val="9"/>
            <rFont val="Tahoma"/>
            <family val="2"/>
          </rPr>
          <t>DIANA VELEZ BETANCUR:</t>
        </r>
        <r>
          <rPr>
            <sz val="9"/>
            <rFont val="Tahoma"/>
            <family val="2"/>
          </rPr>
          <t xml:space="preserve">
</t>
        </r>
        <r>
          <rPr>
            <sz val="11"/>
            <rFont val="Tahoma"/>
            <family val="2"/>
          </rPr>
          <t xml:space="preserve">CIC ACTA 15 24/02/2014: 
Presupuesto Oficial  $199.895.840 (Incluye I.V.A. 16% por un valor de  $27.571.840) </t>
        </r>
      </text>
    </comment>
    <comment ref="I1602" authorId="2">
      <text>
        <r>
          <rPr>
            <b/>
            <sz val="9"/>
            <rFont val="Tahoma"/>
            <family val="2"/>
          </rPr>
          <t>DIANA VELEZ BETANCUR:</t>
        </r>
        <r>
          <rPr>
            <sz val="9"/>
            <rFont val="Tahoma"/>
            <family val="2"/>
          </rPr>
          <t xml:space="preserve">
</t>
        </r>
        <r>
          <rPr>
            <sz val="11"/>
            <rFont val="Tahoma"/>
            <family val="2"/>
          </rPr>
          <t xml:space="preserve">CIC ACTA 15 24/02/2014: 
Presupuesto Oficial  $199.895.840 (Incluye I.V.A. 16% por un valor de  $27.571.840) </t>
        </r>
      </text>
    </comment>
    <comment ref="H1603" authorId="2">
      <text>
        <r>
          <rPr>
            <b/>
            <sz val="9"/>
            <rFont val="Tahoma"/>
            <family val="2"/>
          </rPr>
          <t>DIANA VELEZ BETANCUR:</t>
        </r>
        <r>
          <rPr>
            <sz val="9"/>
            <rFont val="Tahoma"/>
            <family val="2"/>
          </rPr>
          <t xml:space="preserve">
CIC ACTA 19 DE 10/03/2014
Presupuesto Oficial  $507.099.833 (Incluye I.V.A. del 16% por $69.944.805) </t>
        </r>
      </text>
    </comment>
    <comment ref="I1603" authorId="2">
      <text>
        <r>
          <rPr>
            <b/>
            <sz val="9"/>
            <rFont val="Tahoma"/>
            <family val="2"/>
          </rPr>
          <t>DIANA VELEZ BETANCUR:</t>
        </r>
        <r>
          <rPr>
            <sz val="9"/>
            <rFont val="Tahoma"/>
            <family val="2"/>
          </rPr>
          <t xml:space="preserve">
CIC ACTA 19 DE 10/03/2014
Presupuesto Oficial  $507.099.833 (Incluye I.V.A. del 16% por $69.944.805) </t>
        </r>
      </text>
    </comment>
    <comment ref="H1604" authorId="2">
      <text>
        <r>
          <rPr>
            <b/>
            <sz val="9"/>
            <rFont val="Tahoma"/>
            <family val="2"/>
          </rPr>
          <t>DIANA VELEZ BETANCUR:</t>
        </r>
        <r>
          <rPr>
            <sz val="9"/>
            <rFont val="Tahoma"/>
            <family val="2"/>
          </rPr>
          <t xml:space="preserve">
CIC ACTA 37 de 03/06/2014: Presupuesto Oficial  $ 189.171.408 Incluido IVA</t>
        </r>
      </text>
    </comment>
    <comment ref="I1604" authorId="2">
      <text>
        <r>
          <rPr>
            <b/>
            <sz val="9"/>
            <rFont val="Tahoma"/>
            <family val="2"/>
          </rPr>
          <t>DIANA VELEZ BETANCUR:</t>
        </r>
        <r>
          <rPr>
            <sz val="9"/>
            <rFont val="Tahoma"/>
            <family val="2"/>
          </rPr>
          <t xml:space="preserve">
CIC ACTA 37 de 03/06/2014: Presupuesto Oficial  $ 189.171.408 Incluido IVA</t>
        </r>
      </text>
    </comment>
    <comment ref="I1605" authorId="2">
      <text>
        <r>
          <rPr>
            <b/>
            <sz val="9"/>
            <rFont val="Tahoma"/>
            <family val="2"/>
          </rPr>
          <t>DIANA VELEZ BETANCUR:</t>
        </r>
        <r>
          <rPr>
            <sz val="9"/>
            <rFont val="Tahoma"/>
            <family val="2"/>
          </rPr>
          <t xml:space="preserve">
VIGENCIA FUTURA:
153883 de 2014  por $14.560.000.000 de EPM (PLAN INTEGRAL HIDROELECTRICA ITUANGO)</t>
        </r>
      </text>
    </comment>
    <comment ref="H1606" authorId="2">
      <text>
        <r>
          <rPr>
            <b/>
            <sz val="9"/>
            <rFont val="Tahoma"/>
            <family val="2"/>
          </rPr>
          <t>DIANA VELEZ BETANCUR:</t>
        </r>
        <r>
          <rPr>
            <sz val="9"/>
            <rFont val="Tahoma"/>
            <family val="2"/>
          </rPr>
          <t xml:space="preserve">
PENDIENTE INGRESO AL CIC PARA 24/06/2014</t>
        </r>
      </text>
    </comment>
    <comment ref="I1606" authorId="2">
      <text>
        <r>
          <rPr>
            <b/>
            <sz val="9"/>
            <rFont val="Tahoma"/>
            <family val="2"/>
          </rPr>
          <t>DIANA VELEZ BETANCUR:</t>
        </r>
        <r>
          <rPr>
            <sz val="9"/>
            <rFont val="Tahoma"/>
            <family val="2"/>
          </rPr>
          <t xml:space="preserve">
PENDIENTE INGRESO AL CIC PARA 24/06/2014</t>
        </r>
      </text>
    </comment>
    <comment ref="H1610" authorId="2">
      <text>
        <r>
          <rPr>
            <b/>
            <sz val="9"/>
            <rFont val="Tahoma"/>
            <family val="2"/>
          </rPr>
          <t>DIANA VELEZ BETANCUR:</t>
        </r>
        <r>
          <rPr>
            <sz val="9"/>
            <rFont val="Tahoma"/>
            <family val="2"/>
          </rPr>
          <t xml:space="preserve">
Presupuesto Oficial  CIC ACTA 32 DE 05/05/2014 $ 394.083.936 Incluido AU</t>
        </r>
      </text>
    </comment>
    <comment ref="I1610" authorId="2">
      <text>
        <r>
          <rPr>
            <b/>
            <sz val="9"/>
            <rFont val="Tahoma"/>
            <family val="2"/>
          </rPr>
          <t>DIANA VELEZ BETANCUR:</t>
        </r>
        <r>
          <rPr>
            <sz val="9"/>
            <rFont val="Tahoma"/>
            <family val="2"/>
          </rPr>
          <t xml:space="preserve">
Presupuesto Oficial  CIC ACTA 32 DE 05/05/2014 $ 394.083.936 Incluido AU</t>
        </r>
      </text>
    </comment>
    <comment ref="H1614" authorId="2">
      <text>
        <r>
          <rPr>
            <b/>
            <sz val="9"/>
            <rFont val="Tahoma"/>
            <family val="2"/>
          </rPr>
          <t>DIANA VELEZ BETANCUR:</t>
        </r>
        <r>
          <rPr>
            <sz val="9"/>
            <rFont val="Tahoma"/>
            <family val="2"/>
          </rPr>
          <t xml:space="preserve">
CIC ACTA 31  DE 30/04/2014:
Presupuesto Oficial  $1.067.466.703 Incluido el IVA por valor de $147´236.787</t>
        </r>
      </text>
    </comment>
    <comment ref="I1614" authorId="2">
      <text>
        <r>
          <rPr>
            <b/>
            <sz val="9"/>
            <rFont val="Tahoma"/>
            <family val="2"/>
          </rPr>
          <t>DIANA VELEZ BETANCUR:</t>
        </r>
        <r>
          <rPr>
            <sz val="9"/>
            <rFont val="Tahoma"/>
            <family val="2"/>
          </rPr>
          <t xml:space="preserve">
CIC ACTA 31  DE 30/04/2014:
Presupuesto Oficial  $1.067.466.703 Incluido el IVA por valor de $147´236.787</t>
        </r>
      </text>
    </comment>
    <comment ref="H1615" authorId="2">
      <text>
        <r>
          <rPr>
            <b/>
            <sz val="9"/>
            <rFont val="Tahoma"/>
            <family val="2"/>
          </rPr>
          <t>DIANA VELEZ BETANCUR:</t>
        </r>
        <r>
          <rPr>
            <sz val="9"/>
            <rFont val="Tahoma"/>
            <family val="2"/>
          </rPr>
          <t xml:space="preserve">
CIC ACTA 31 DE 30/04/2014: 
Presupuesto Oficial  $781.476.347 Incluido IVA por valor de $107´789.841</t>
        </r>
      </text>
    </comment>
    <comment ref="I1615" authorId="2">
      <text>
        <r>
          <rPr>
            <b/>
            <sz val="9"/>
            <rFont val="Tahoma"/>
            <family val="2"/>
          </rPr>
          <t>DIANA VELEZ BETANCUR:</t>
        </r>
        <r>
          <rPr>
            <sz val="9"/>
            <rFont val="Tahoma"/>
            <family val="2"/>
          </rPr>
          <t xml:space="preserve">
CIC ACTA 31 DE 30/04/2014: 
Presupuesto Oficial  $781.476.347 Incluido IVA por valor de $107´789.841</t>
        </r>
      </text>
    </comment>
    <comment ref="H1625" authorId="2">
      <text>
        <r>
          <rPr>
            <b/>
            <sz val="9"/>
            <rFont val="Tahoma"/>
            <family val="2"/>
          </rPr>
          <t>DIANA VELEZ BETANCUR:
CIC ACTA 10 DE 03/02/2014</t>
        </r>
        <r>
          <rPr>
            <sz val="9"/>
            <rFont val="Tahoma"/>
            <family val="2"/>
          </rPr>
          <t xml:space="preserve">
$ 203.812.872 (Incluye I.V.A. por $ 27.475.483).
Presupuesto Oficial  $ 203.812.872 (Incluye I.V.A. por $ 27.475.483).
No. De Estudio Previo N/A por ser CDP manual
No. De Necesidad de SAP N/A por ser CDP manual
Plan de compras Actualizado el 20/01/2014
Número y valor de CDP No. 405 Por:$220.000.000 Del:15/01/14
</t>
        </r>
      </text>
    </comment>
    <comment ref="I1625" authorId="2">
      <text>
        <r>
          <rPr>
            <b/>
            <sz val="9"/>
            <rFont val="Tahoma"/>
            <family val="2"/>
          </rPr>
          <t>DIANA VELEZ BETANCUR:
CIC ACTA 10 DE 03/02/2014</t>
        </r>
        <r>
          <rPr>
            <sz val="9"/>
            <rFont val="Tahoma"/>
            <family val="2"/>
          </rPr>
          <t xml:space="preserve">
$ 203.812.872 (Incluye I.V.A. por $ 27.475.483).
Presupuesto Oficial  $ 203.812.872 (Incluye I.V.A. por $ 27.475.483).
No. De Estudio Previo N/A por ser CDP manual
No. De Necesidad de SAP N/A por ser CDP manual
Plan de compras Actualizado el 20/01/2014
Número y valor de CDP No. 405 Por:$220.000.000 Del:15/01/14
</t>
        </r>
      </text>
    </comment>
    <comment ref="H1626" authorId="2">
      <text>
        <r>
          <rPr>
            <b/>
            <sz val="9"/>
            <rFont val="Tahoma"/>
            <family val="2"/>
          </rPr>
          <t>DIANA VELEZ BETANCUR:</t>
        </r>
        <r>
          <rPr>
            <sz val="9"/>
            <rFont val="Tahoma"/>
            <family val="2"/>
          </rPr>
          <t xml:space="preserve">
VALOR DEL PRESUPUESTO PARA INGRESAR AL CIC</t>
        </r>
      </text>
    </comment>
    <comment ref="I1626" authorId="2">
      <text>
        <r>
          <rPr>
            <b/>
            <sz val="9"/>
            <rFont val="Tahoma"/>
            <family val="2"/>
          </rPr>
          <t>DIANA VELEZ BETANCUR:</t>
        </r>
        <r>
          <rPr>
            <sz val="9"/>
            <rFont val="Tahoma"/>
            <family val="2"/>
          </rPr>
          <t xml:space="preserve">
VALOR DEL PRESUPUESTO PARA INGRESAR AL CIC</t>
        </r>
      </text>
    </comment>
    <comment ref="H1627" authorId="2">
      <text>
        <r>
          <rPr>
            <b/>
            <sz val="9"/>
            <rFont val="Tahoma"/>
            <family val="2"/>
          </rPr>
          <t>DIANA VELEZ BETANCUR:</t>
        </r>
        <r>
          <rPr>
            <sz val="9"/>
            <rFont val="Tahoma"/>
            <family val="2"/>
          </rPr>
          <t xml:space="preserve">
Valor base de I.V.A. Por: $34,705,000
Porcentaje de I.V.A.: 16%
Valor I.V.A Por: $5,552,800</t>
        </r>
      </text>
    </comment>
    <comment ref="I1627" authorId="2">
      <text>
        <r>
          <rPr>
            <b/>
            <sz val="9"/>
            <rFont val="Tahoma"/>
            <family val="2"/>
          </rPr>
          <t>DIANA VELEZ BETANCUR:</t>
        </r>
        <r>
          <rPr>
            <sz val="9"/>
            <rFont val="Tahoma"/>
            <family val="2"/>
          </rPr>
          <t xml:space="preserve">
Valor base de I.V.A. Por: $34,705,000
Porcentaje de I.V.A.: 16%
Valor I.V.A Por: $5,552,800</t>
        </r>
      </text>
    </comment>
    <comment ref="H1628" authorId="2">
      <text>
        <r>
          <rPr>
            <b/>
            <sz val="9"/>
            <rFont val="Tahoma"/>
            <family val="2"/>
          </rPr>
          <t>DIANA VELEZ BETANCUR:</t>
        </r>
        <r>
          <rPr>
            <sz val="9"/>
            <rFont val="Tahoma"/>
            <family val="2"/>
          </rPr>
          <t xml:space="preserve">
PARA INGRESAR AL CIC EL 01/07/2014</t>
        </r>
      </text>
    </comment>
    <comment ref="I1628" authorId="2">
      <text>
        <r>
          <rPr>
            <b/>
            <sz val="9"/>
            <rFont val="Tahoma"/>
            <family val="2"/>
          </rPr>
          <t>DIANA VELEZ BETANCUR:</t>
        </r>
        <r>
          <rPr>
            <sz val="9"/>
            <rFont val="Tahoma"/>
            <family val="2"/>
          </rPr>
          <t xml:space="preserve">
PARA INGRESAR AL CIC EL 01/07/2014</t>
        </r>
      </text>
    </comment>
    <comment ref="H1629" authorId="2">
      <text>
        <r>
          <rPr>
            <b/>
            <sz val="9"/>
            <rFont val="Tahoma"/>
            <family val="2"/>
          </rPr>
          <t>DIANA VELEZ BETANCUR:</t>
        </r>
        <r>
          <rPr>
            <sz val="9"/>
            <rFont val="Tahoma"/>
            <family val="2"/>
          </rPr>
          <t xml:space="preserve">
PARA INGRESAR AL CIC EL 01/07/2014</t>
        </r>
      </text>
    </comment>
    <comment ref="I1629" authorId="2">
      <text>
        <r>
          <rPr>
            <b/>
            <sz val="9"/>
            <rFont val="Tahoma"/>
            <family val="2"/>
          </rPr>
          <t>DIANA VELEZ BETANCUR:</t>
        </r>
        <r>
          <rPr>
            <sz val="9"/>
            <rFont val="Tahoma"/>
            <family val="2"/>
          </rPr>
          <t xml:space="preserve">
PARA INGRESAR AL CIC EL 01/07/2014</t>
        </r>
      </text>
    </comment>
  </commentList>
</comments>
</file>

<file path=xl/sharedStrings.xml><?xml version="1.0" encoding="utf-8"?>
<sst xmlns="http://schemas.openxmlformats.org/spreadsheetml/2006/main" count="14594" uniqueCount="2746">
  <si>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</si>
  <si>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</si>
  <si>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</si>
  <si>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</si>
  <si>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</si>
  <si>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</si>
  <si>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</si>
  <si>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</si>
  <si>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</si>
  <si>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</si>
  <si>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</si>
  <si>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</si>
  <si>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</si>
  <si>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</si>
  <si>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</si>
  <si>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</si>
  <si>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</si>
  <si>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</si>
  <si>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</si>
  <si>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</si>
  <si>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</si>
  <si>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</si>
  <si>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</si>
  <si>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</si>
  <si>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</si>
  <si>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</si>
  <si>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</si>
  <si>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</si>
  <si>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</si>
  <si>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Gobernación de Antioquia</t>
  </si>
  <si>
    <t>Calle 42B 52-106 piso 10 of. 1011 Subsecretaría Logística</t>
  </si>
  <si>
    <t>www.antioquia.gov.co</t>
  </si>
  <si>
    <t xml:space="preserve">VisiónEl Departamento de Antioquia ha desarrollado procesos de visión y prospección con miradas de largo plazo y de planificación estratégica como el Planea, los Lineamientos de Ordenamiento Territorial para Antioquia – LOTA, los planes estratégicos subregionales, entre otros; Antioquia La Más Educada se convierte en un instrumento para materializar muchas de estas iniciativas, y apuntar a la concreción de sus objetivos. </t>
  </si>
  <si>
    <t>El Plan de Adquisiciones, Bienes,  Servicios y de Obra Pública de la Gobernación de Antioquia, se fundamenta en un modelo de contratación que se ha estructurado bajo la premisa de ponerle muchos ojos y pocas manos a la contratación, para que en Antioquia no se pierda un peso.  En el que se tiene la certeza de que la contratación es la herramienta que permite materializar los sueños y proyectos que planteamos en nuestro Plan de Desarrollo  Antioquia la más educada.
En conclusión, el Plan de Adquisiciones de Bienes,  Servicios y de Obra Pública  de Antioquia la más educada,  se forja con la aplicación de dos fórmulas esenciales que nacen de la orientación clara de nuestro gobernador Dr. Sergio Fajardo Valderrama. La primera desde el ejemplo, así: Coherencia + Consistencia = Confianza; y la otra corresponde a nuestra responsabilidad y proyección social: Transparencia + Educación = Oportunidades.
LINEAS DEL PLAN DE DESARROLLO
1. LÍNEA ESTRATÉGICA - ANTIOQUIA LEGAL
2. LÍNEA ESTRATÉGICA – LA EDUCACIÓN COMO MOTOR DE TRANSFORMACIÓN DE ANTIOQUIA
3. LÍNEA ESTRATÉGICA - ANTIOQUIA ES SEGURA Y PREVIENE LA VIOLENCIA
4. LÍNEA ESTRATÉGICA - INCLUSIÓN SOCIAL
5. LÍNEA ESTRATÉGICA - ANTIOQUIA ES VERDE Y SOSTENIBLE
6. LÍNEA ESTRATÉGICA - PROYECTO INTEGRAL REGIONAL PARA EL DESARROLLO DE URABÁ. - URABÁ: UN MAR DE OPORTUNIDADES
7. LÍNEA ESTRATÉGICA ANTIOQUIA SIN FRONTERAS</t>
  </si>
  <si>
    <t>Dora Elena González Osorio (Subsecretaria Logística), correo:  dora.gonzalezosorio@antioquia.gov.co</t>
  </si>
  <si>
    <t>27 DE ENERO DE 2014</t>
  </si>
  <si>
    <t>Prestar los servicios personales como apoyo al Despacho del Gobernador, para la realización de actividades relacionadas con el protocolo, la organización de eventos, el manejo de agenda y demás actividades inherentes al objeto contractual.</t>
  </si>
  <si>
    <t>11 meses y 23 días calendario</t>
  </si>
  <si>
    <t>Contratacion Directa</t>
  </si>
  <si>
    <t>Prestar los servicios profesionales para apoyar la administración Departamental y servir de enlace con la Asamblea  Departamental, Congreso de la República y dependencias del Orden Nacional, a fin de realizar un constante trabajo de revisión y articulación de programas y proyectos de la administración Departamental ante esas instancias.</t>
  </si>
  <si>
    <t>11 meses y 22 días calendario</t>
  </si>
  <si>
    <t>Prestación del servicio de operación aérea, como PILOTO del Helicóptero Bell 412 que presta sus servicios al Departamento de Antioquia.</t>
  </si>
  <si>
    <t>11 meses y 16 dias calendario</t>
  </si>
  <si>
    <t>Adquisición de tiquetes aéreos para la Gobernación de Antioquia</t>
  </si>
  <si>
    <t>11 meses</t>
  </si>
  <si>
    <t>Menor cuantía</t>
  </si>
  <si>
    <t>Prestación del servicio de banquetería y cátering (para diferentes personas  para las reuniones y/o eventos del  Despacho del Gobernador de Antioquia, en las fechas, sitios y condiciones determinadas por el contratante y previamente acordado con el contratista.</t>
  </si>
  <si>
    <t>11 meses y 10 días calendario</t>
  </si>
  <si>
    <t>Mínima Cuantía</t>
  </si>
  <si>
    <t xml:space="preserve">Prestación del servicio de operación aérea del helicóptero Bell 412, al servicio del Departamento de Antioquia </t>
  </si>
  <si>
    <t>11 meses y 7 días calendario</t>
  </si>
  <si>
    <t>Realizar  la promoción y el fortalecimiento de la Red departamental de Docentes de Ética</t>
  </si>
  <si>
    <t>9 meses</t>
  </si>
  <si>
    <t>Selección Abreviada</t>
  </si>
  <si>
    <t>Implementar el fortalecimiento de encuentros subregionales y departamentales de servidoras/es responsables del IGA en los municipios del Departramento de Antioquia</t>
  </si>
  <si>
    <t>Consolidar el desarrollo de procesos de rendición de cuentas</t>
  </si>
  <si>
    <t xml:space="preserve">Aunar esfuerzos para la realización de un seminario internacional para la promoción de la legalidad y la transparencia </t>
  </si>
  <si>
    <t>3 meses</t>
  </si>
  <si>
    <t>Convenio de asociación</t>
  </si>
  <si>
    <t>Prestación de servicios profesionales para apoyar el proceso de seguimiento a los pactos por la salud firmados entre la Gobernación de Antioquia y las ESE municipales y departamentales, para el mejoramiento de la transparencia y la calidad en los servicios que prestan a la ciudadanía.</t>
  </si>
  <si>
    <t>6 meses</t>
  </si>
  <si>
    <t>Contratación directa</t>
  </si>
  <si>
    <t>Consolidación del Sistema de Producción de Conocimiento de Antioquia Legal, a través de la financiación de proyectos de investigación orientados a la generación de conocimiento en el ámbito de la cultura política y la legalidad</t>
  </si>
  <si>
    <t>10 meses</t>
  </si>
  <si>
    <t>Concurso de Meritos (Abierto)</t>
  </si>
  <si>
    <t>Cumplir con el intercambio de experiencias de transparencia y legalidad, en el ámbito local, nacional e internacional</t>
  </si>
  <si>
    <t xml:space="preserve"> 2 meses</t>
  </si>
  <si>
    <t>Encuesta a docentes universitarios</t>
  </si>
  <si>
    <t>Prestación de servicios de operación logística</t>
  </si>
  <si>
    <t>5 meses y medio</t>
  </si>
  <si>
    <t>Provisión de camisetas y otras prendas exteriores  para ser utilizadas como imagen institucional por los servidores de la Gobernación de Antioquia en los diferentes eventos</t>
  </si>
  <si>
    <t>Selección abreviada</t>
  </si>
  <si>
    <t>Producción del material litográfico para la Gobernación de Antioquia, según las órdenes de servicio de la Oficina de Comunicaciones</t>
  </si>
  <si>
    <t>Servicio de  preproducción, producción y posproducción del servicio de televisión institucional, educativa, cultural, científica y comunitaria para el Departamento de Antioquia.</t>
  </si>
  <si>
    <t>Prestar el servicio de operación logística de los eventos denominados "encuentro de alcaldes" y "encuentro preparémonos para la paz" y la atención de refrigerios en los eventos de la Gobernación de Antioquia que sean ordenados por la Oficina de Comunicaciones</t>
  </si>
  <si>
    <t>Selección de mínima cuantía</t>
  </si>
  <si>
    <t>Servicio de operación integral de los eventos que se deriven de los proyectos denominados “Casas móviles” y “Tótem o semáforos de alertas tempranas”, así como la provisión de alimentación de diversos tipos y el suministro e instalación de elementos de gran formato como pasacalles, backing, pendones y otros, para apoyar la realización y ejecución de diferentes eventos y actos públicos, según las necesidades del servicio y de acuerdo a las órdenes de pedido de la Oficina de Comunicaciones</t>
  </si>
  <si>
    <t>Prestación de servicios para la realización de actividades artísticas, comunicacionales y pedagógicas dirigidas  a crear cultura ciudadana en el Departamento de Antioquia de conformidad con las órdenes de servicio de la Oficina de Comunicaciones</t>
  </si>
  <si>
    <t>Prestación de servicios para operar técnica y logísticamente los eventos para la realización de la rendición de cuentas de la Gobernación de Antioquia del periodo 2013 en varias zonas del Departamento, así como prestar el apoyo necesario para la ejecución de eventos relacionados con la realización de obras de infraestructura física y la provisión de bienes o servicios para otros eventos institucionales, según las órdenes de pedido  de la Oficina de Comunicaciones</t>
  </si>
  <si>
    <t>Prestación de servicios para proveer alimentación y otros requerimientos como menaje y servicio de meseros o solicitudes complementarias a la alimentación como servicio de banquetería para la atención de actos o eventos públicos de la Gobernación de Antioquia en cualquier lugar del territorio del departamento de acuerdo a las órdenes de pedido de la Oficina de Comunicaciones</t>
  </si>
  <si>
    <t>Diseñar, producir, organizar y operar integralmente eventos institucionales suministrando los bienes y servicios que requiera la entidad relacionados con la realización de actos públicos y otras actividades de relacionamiento que sean necesarias para los propósitos de la administración departamental en cumplimiento del plan de desarrollo, de conformidad con las órdenes de pedido que realice la Oficina de Comunicaciones</t>
  </si>
  <si>
    <t>Prestar el servicio de operación integral de los eventos y actos públicos necesarios para la realización de las Ferias de la transparencia en 14 municipios del departamento de Antioquia, haciéndose cargo de diseñar, producir y organizar, así como proveer total o parcialmente los bienes y servicios que se requieran, de conformidad con las órdenes de pedido expedidas por la Oficina de Comunicaciones de la Gobernación de Antioquia</t>
  </si>
  <si>
    <t>Prestar el servicio de operación integral de eventos y actos públicos institucionales que la Gobernación de Antioquia requiera en Medellín y todo el Valle de Aburrá haciéndose cargo de diseñar, producir y organizar, así como proveer total o parcialmente los bienes y servicios que se requieran para la realización de reuniones, eventos y actos de carácter público que guarden relación con el cumplimiento del Plan de Desarrollo departamental 2012-2015, de conformidad con las órdenes de pedido expedidas por la Oficina de Comunicaciones</t>
  </si>
  <si>
    <t>Prestación de servicios para la operación logística de los eventos denominados rutas de la calidad y fortalecimiento de las competencias básicas del sector minero, así como la provisión de bienes y servicios necesarios para otros actos y eventos públicos de la Gobernación de Antioquia según las órdenes de la Oficina de Comunicaciones</t>
  </si>
  <si>
    <t>Aunar esfuerzos para la capacitación de los medios locales y actores ciudadanos en la utilización de mensajes de calidad y el fortalecimiento de las relaciones del gobierno departamental con la comunidad antioqueña en todos los niveles</t>
  </si>
  <si>
    <t>Régimen especial</t>
  </si>
  <si>
    <t>TRANSPORTE TERRESTRE PARA EL APOYO DE LA GERENCIA DE URABÁ EN LA REGIÓN</t>
  </si>
  <si>
    <t>CDP - ADELANTA PROCESO OTRO ORGANISMO</t>
  </si>
  <si>
    <t>PRESTACION DE SERVICIOS DE OPERADOR DE TELEFONIA CELULAR, CON SUMINISTRO Y/O REPOSICION DE EQUIPOS CELULARES</t>
  </si>
  <si>
    <t>FORTALECIMIENTO BANCOS DE PROYECTOS MUNICIPALES - CAPACITACION Y PORTAL WEB</t>
  </si>
  <si>
    <t>IMPLEMENTACION DEL MODULO SAP DE PROYECTOS</t>
  </si>
  <si>
    <t>APOYAR LAS ACTIVIDADES RELACIONADAS CON LA ASESORIA Y ASISTENCIA TECNICA, TANTO AL GOBIERNO DEPARTAMENTAL COMO A LOS MUNICIPIOS, EN MATERIA DEL SISTEMA GENERAL DE REGALÍAS, ASI COMO  EN LAS ACTIVIDADES DE APOYO REQUERIDAS PARA EL FUNCIONAMIENTO DEL OCAD DEPARTAMENTAL Y SEGUIMIENTO A LOS OCAD MUNICIPALES.</t>
  </si>
  <si>
    <t>CONTRATACION DIRECTA - PS</t>
  </si>
  <si>
    <t>COMPRA DE EQUIPO OFIMATICOS: PORTATILES (2), CAMARA FOTOGRAFICA (1) Y VIDEOBEAM PARA LA GERENCIA DE URABA</t>
  </si>
  <si>
    <t>SUMINISTRO DE TIQUETES AÉREOS PARA LOS DESPLAZAMIENTOS DE LOS SERVIDORES PÚBLICOS ADSCRITOS AL DEPARTAMENTO ADMINISTRATIVO DE PLANEACIÓN DEL DEPARTAMENTO DE ANTIOQUIA</t>
  </si>
  <si>
    <t>CDP - TIQUETES</t>
  </si>
  <si>
    <t>COMPRA DE EQUIPOS Y MUEBLES: MODERNIZACIÓN DE LA DIRECCIÓN</t>
  </si>
  <si>
    <t>PRESTAR LOS DE SERVICIOS DE APOYO A LA GESTIÓN, MEJORAMIENTO, ESTANDARIZACIÓN, SEGUIMIENTO Y CONTROL DE LOS PROCESOS ADMINISTRATIVOS, CONTRACTUALES Y CATASTRALES DE LA DIRECCIÓN DE SISTEMAS DE INFORMACIÓN Y CATASTRO.</t>
  </si>
  <si>
    <t>PRESTAR LOS SERVICIOS PROFESIONALES AL SEGUIMIENTO Y CONTROL DE LOS PROCESOS DE FORMACIÓN DE LA ACTUALIZACIÓN CATASTRAL QUE SE ENCUENTRAN EN EJECUCIÓN EN EL DEPARTAMENTO DE ANTIOQUIA, DE CONFORMIDAD CON LA NORMATIVIDAD CATASTRAL VIGENTE Y SEGÚN LOS PROCESOS Y PROCEDIMIENTOS IMPLEMENTADOS EN LA DIRECCIÓN DE SISTEMAS DE INFORMACIÓN Y CATASTRO.</t>
  </si>
  <si>
    <t xml:space="preserve">PRESTAR SERVICIOS PROFESIONALES DE REVISIÓN, APROBACIÓN, CONCEPTUALIZACIÓN Y/O RECHAZO DE TRÁMITES, PREVIA A LA EMISIÓN DE LOS ACTOS ADMINISTRATIVOS GENERADOS POR LA DIRECCIÓN DE SISTEMAS DE INFORMACIÓN Y CATASTRO. </t>
  </si>
  <si>
    <t>PRESTAR SERVICIOS TECNICOS, PARA LA REVISIÓN DE LOS TRAMITES DE CONSERVACIÓN CATASTRAL Y LA  REVISIÓN DE LA INFORMACIÓN SUMINISTRADA POR LAS ACTUALIZACIÓN CATASTRALES GENERADAS EN LOS PROCESOS MUNICIPALES.</t>
  </si>
  <si>
    <t>PRESTAR SERVICIOS PROFESIONALES DE REVISIÓN, APROBACIÓN, CONCEPTUALIZACIÓN Y/O RECHAZO DE TRÁMITES EN LOS ACTOS ADMINISTRATIVOS PRODUCIDOS EN LÍNEA EN LA DIRECCIÓN DE SISTEMAS DE INFORMACIÓN Y CATASTRO.</t>
  </si>
  <si>
    <t>PRESTAR SERVICIOS TECNICOS AL SEGUIMIENTO Y CONTROL DE LOS PROCESOS DE FORMACIÓN DE LA ACTUALIZACIÓN CATASTRAL QUE SE ENCUENTRAN EN EJECUCIÓN EN EL DEPARTAMENTO DE ANTIOQUIA ACORDE CON LA NORMATIVIDAD VIGENTE.</t>
  </si>
  <si>
    <t>PRESTACIÓN DE SERVICIOS DE APOYO, PARA REVISAR APROBAR O RECHAZAR LOS TRAMITES DE CONSERVACIÓN CATASTRAL Y PROCESOS DE REVISIÓN DE LA INFORMACIÓN DE LA FORMACIÓN DE LA ACTUALIZACIÓN CATASTRAL GENERADOS EN LOS PROCESOS MUNICIPALES DE CONFORMIDAD CON LA NORMATIVIDAD CATASTRAL VIGENTE, ASÍ COMO ELABORAR, EJECUTAR Y APOYAR LA METODOLOGIA PARA LA GENERACION DE ZONAS FISICAS Y GEOECONOMICAS SEGÚN LOS PROCESOS Y PROCEDIMIENTOS IMPLEMENTADOS EN LA DIRECCIÓN DE SISTEMAS DE INFORMACIÓN Y CATASTRO.</t>
  </si>
  <si>
    <t>ACTUALIZACIÓN DE LA COLECCIÓN DE LA HEMEROTECA CENTRO DE DOCUMENTACION DAP</t>
  </si>
  <si>
    <t>ADQUISICION DE LICENCIAS ARCGIS</t>
  </si>
  <si>
    <t>ADQUISICION DE LICENCIAS ORACLE</t>
  </si>
  <si>
    <t>PRESTAR EL SERVICIO DE APOYO ADMINISTRATIVO Y, MEDIANTE ADMINISTRACIÓN DELEGADA, EL SUMINISTRO DE BIENES Y SERVICIOS PARA EL APOYO LOGÍSTICO, QUE SEAN REQUERIDOS PARA EL CUMPLIMIENTO DE LAS ACTIVIDADES MISIONALES DEL CONSEJO TERRITORIAL DE PLANEACIÓN DEPARTAMENTAL DE ANTIOQUIA</t>
  </si>
  <si>
    <t>MINIMA CUANTÍA</t>
  </si>
  <si>
    <t>ADICION: ADMINISTRACION Y OPERACIÓN DE LA MESA DE SERVICIOS (AGENTES DE NIVEL I Y II) Y HOSTING DEDICADO PARA PORTALES DE LA ADMINISTRACION DEPARTAMENTAL</t>
  </si>
  <si>
    <t>SUMINISTRO DE BIENES MUEBLES Y ENSERES PARA LAS DEPENDENCIAS DE LA GOBERNACION DE ANTIOQUIA</t>
  </si>
  <si>
    <t>APOYO PARA LOS MUNICIPIOS EN EL MARCO DEL CONTRATO PLAN, EN TEMAS DE PLANEACIÓN ESTRATÉGICA</t>
  </si>
  <si>
    <t>CONCURSO DE MERITOS - ABIERTO</t>
  </si>
  <si>
    <t>CONSTRUIR LA POLITICA DE ORDENAMIENTO TERRITORIAL DE ANTIOQUIA</t>
  </si>
  <si>
    <t>SUMINISTRO DE MEDIOS AUDIOVISUALES Y DEMAS ELEMENTOS DE COMUNICACIÓN PARA LAS DEPENDENCIAS DE LA GOBERNACION DE ANTIOQUIA</t>
  </si>
  <si>
    <t>PLAN ANUAL DE MANTENIMIENTO DEL SOFTWARE ESTADISTICO SPSS</t>
  </si>
  <si>
    <t>ADICION: ACTA DE EJECUCIÓN No 11 DEL CONVENIO MARCO No 2013AS120001 - 065 DE 2013, PARA: "DESARROLLAR DE FORMA CONJUNTA LA GESTIÓN INSTITUCIONAL, COMUNICACIONAL, Y LA GENERACIÓN DE INFORMACIÓN Y CONOCIMIENTO, EN SU FASE 2013, PARA EL PROYECTO REGIONAL INTEGRAL URABÁ-ANTIOQUIA-CARIBE"</t>
  </si>
  <si>
    <t>CONVENIO INTERADMINISTRATIVO DE ASOCIACIÓN</t>
  </si>
  <si>
    <t>CONTRATACION DE SERVICIOS DE CONSULTORIA ESPECIALIZADA SAP PARA EFECTUAR EL DESARROLLO DE APLICACIÓN INFORMATICA PARA LA INTEGRACION DE SISTEMAS SAP-BI-BO PARA LA GENERACION DE LOS REPORTES DE PLAN DE ACCION Y PRESUPUESTO POR RESULTADOS EN LA GOBERNACION DE ANTIOQUIA</t>
  </si>
  <si>
    <t>ACTUALIZACIÓN, MEJORAMIENTO Y ADECUACIÓN DEL APLICATIVO MAPGIS PARA LA VISUALIZACIÓN Y CONSULTA DE LA INFORMACIÓN DE LA BASE DE DATOS GEOGRÁFICA CORPORATIVA DE LA GOBERNACIÓN DE ANTIOQUIA; Y EL DISEÑO, DESARROLLO, PUESTA EN MARCHA DEL COMPONENTE ADICIONAL PARA ALMACENAR LOS REGISTROS E INFORMACIÓN RELACIONADA CON LAS CIFRAS Ó INDICADORES ESTRATÉGICOS Y MULTITEMÁTICOS A DISTINTOS NIVELES DE DESAGREGACIÓN GEOGRÁFICA; QUE PERMITA A LOS USUARIOS INTERNOS Y EXTERNOS REALIZAR CONSULTAS DESDE LA WEB, DE ACUERDO A LAS DIRECTRICES DE LA DIRECCIÓN DE SISTEMAS DE INDICADORES ADSCRITA AL DEPARTAMENTO ADMINISTRATIVO DE PLANEACIÓN DE LA GOBERNACIÓN DE ANTIOQUIA.</t>
  </si>
  <si>
    <t>CONTRATACION DIRECTA - OF</t>
  </si>
  <si>
    <t>ACTA DE EJECUCIÓN 12 DEL CONVENIO MARCO No 2013AS120001 - 065 DE 2013, PARA: "DESARROLLAR DE FORMA CONJUNTA LA GESTIÓN INSTITUCIONAL, COMUNICACIONAL, Y LA GENERACIÓN DE INFORMACIÓN Y CONOCIMIENTO, EN SU FASE 2014, PARA EL PROYECTO REGIONAL INTEGRAL URABÁ-ANTIOQUIA-CARIBE"</t>
  </si>
  <si>
    <t>REALIZAR ESTUDIOS CONJUNTAMENTE CON EL ÁREA METROPOLITANA DEL VALLE DE ABURRÁ Y LA ALCALDÍA DE MEDELLÍN, PARA FORTALECER LOS PROCESOS DE ORDENACIÓN TERRITORIAL.</t>
  </si>
  <si>
    <t>ESTUDIOS DE AMENAZA Y RIESGO EN MUNICIPIOS PRIORIZADOS DE ANTIOQUIA, POT A LARGO PLAZO</t>
  </si>
  <si>
    <t>DESARROLLAR EL MODELO TECNICO PARA EL PRESUPUESTO POR RESULTADOS Y ACOMPAÑAR SU IMPLEMENTACION EN LOS ORGANISMOS PRIORIZADOS EN LA GOBERNACION DE ANTIOQUIA.</t>
  </si>
  <si>
    <t xml:space="preserve">COORDINADOR EN ACOMPAÑAMIENTO EN FORTALECIMIENTO DE INGRESOS, GESTIÓN FINANCIERA Y FISCAL, Y PROGRAMAS DE SANEAMIENTO FINANCIERO Y FISCAL PARA LOS MUNICIPIOS DEL DEPARTAMENTO DE ANTIOQUIA PRIORIZADOS POR LA GOBERNACIÓN. </t>
  </si>
  <si>
    <t xml:space="preserve">ACOMPAÑAMIENTO PROFESIONAL EN FORTALECIMIENTO DE INGRESOS, GESTIÓN FINANCIERA Y FISCAL, Y PROGRAMAS DE SANEAMIENTO FINANCIERO Y FISCAL PARA LOS MUNICIPIOS DEL DEPARTAMENTO DE ANTIOQUIA PRIORIZADOS POR LA GOBERNACIÓN </t>
  </si>
  <si>
    <t xml:space="preserve">AUXILIAR PARA EL ACOMPAÑAMIENTO EN FORTALECIMIENTO DE INGRESOS, GESTIÓN FINANCIERA Y FISCAL, Y PROGRAMAS DE SANEAMIENTO FINANCIERO Y FISCAL PARA LOS MUNICIPIOS DEL DEPARTAMENTO DE ANTIOQUIA PRIORIZADOS POR LA GOBERNACIÓN </t>
  </si>
  <si>
    <t>CONVENIO INTERADMINISTRATIVO PARA AUNAR ESFUERZOS PARA EL FORTALECIMIENTO DE LAS FINANZAS DE LOS MUNICIPIOS DE ANTIOQUIA, MUNICIPIO DE CAUCASIA</t>
  </si>
  <si>
    <t>CONVENIO INTERADMINISTRATIVO PARA AUNAR ESFUERZOS PARA EL FORTALECIMIENTO DE LAS FINANZAS DE LOS MUNICIPIOS DE ANTIOQUIA, MUNICIPIO DE EL BAGRE</t>
  </si>
  <si>
    <t>CONVENIO INTERADMINISTRATIVO PARA AUNAR ESFUERZOS PARA EL FORTALECIMIENTO DE LAS FINANZAS DE LOS MUNICIPIOS DE ANTIOQUIA, MUNICIPIO DE PUERTO NARE</t>
  </si>
  <si>
    <t>CONVENIO INTERADMINISTRATIVO PARA AUNAR ESFUERZOS PARA EL FORTALECIMIENTO DE LAS FINANZAS DE LOS MUNICIPIOS DE ANTIOQUIA, MUNICIPIO DE CISNEROS</t>
  </si>
  <si>
    <t>CONVENIO INTERADMINISTRATIVO PARA AUNAR ESFUERZOS PARA EL FORTALECIMIENTO DE LAS FINANZAS DE LOS MUNICIPIOS DE ANTIOQUIA, MUNICIPIO DE VEGACHI</t>
  </si>
  <si>
    <t>CONVENIO INTERADMINISTRATIVO PARA AUNAR ESFUERZOS PARA EL FORTALECIMIENTO DE LAS FINANZAS DE LOS MUNICIPIOS DE ANTIOQUIA, MUNICIPIO DE SANTO DOMINGO</t>
  </si>
  <si>
    <t>CONVENIO INTERADMINISTRATIVO PARA AUNAR ESFUERZOS PARA EL FORTALECIMIENTO DE LAS FINANZAS DE LOS MUNICIPIOS DE ANTIOQUIA, MUNICIPIO DE SANTA ROSA DE OSOS</t>
  </si>
  <si>
    <t>CONVENIO INTERADMINISTRATIVO PARA AUNAR ESFUERZOS PARA EL FORTALECIMIENTO DE LAS FINANZAS DE LOS MUNICIPIOS DE ANTIOQUIA, MUNICIPIO DE ITUANGO</t>
  </si>
  <si>
    <t>CONVENIO INTERADMINISTRATIVO PARA AUNAR ESFUERZOS PARA EL FORTALECIMIENTO DE LAS FINANZAS DE LOS MUNICIPIOS DE ANTIOQUIA, MUNICIPIO DE DON MATIAS</t>
  </si>
  <si>
    <t>CONVENIO INTERADMINISTRATIVO PARA AUNAR ESFUERZOS PARA EL FORTALECIMIENTO DE LAS FINANZAS DE LOS MUNICIPIOS DE ANTIOQUIA, MUNICIPIO DE SAN JOSE DE LA MONTAÑA</t>
  </si>
  <si>
    <t>CONVENIO INTERADMINISTRATIVO PARA AUNAR ESFUERZOS PARA EL FORTALECIMIENTO DE LAS FINANZAS DE LOS MUNICIPIOS DE ANTIOQUIA, MUNICIPIO DE GOMEZ PLATA</t>
  </si>
  <si>
    <t>CONVENIO INTERADMINISTRATIVO PARA AUNAR ESFUERZOS PARA EL FORTALECIMIENTO DE LAS FINANZAS DE LOS MUNICIPIOS DE ANTIOQUIA, MUNICIPIO DE FRONTINO</t>
  </si>
  <si>
    <t>CONVENIO INTERADMINISTRATIVO PARA AUNAR ESFUERZOS PARA EL FORTALECIMIENTO DE LAS FINANZAS DE LOS MUNICIPIOS DE ANTIOQUIA, MUNICIPIO DE SOPETRAN</t>
  </si>
  <si>
    <t>CONVENIO INTERADMINISTRATIVO PARA AUNAR ESFUERZOS PARA EL FORTALECIMIENTO DE LAS FINANZAS DE LOS MUNICIPIOS DE ANTIOQUIA, MUNICIPIO DE EL SANTUARIO</t>
  </si>
  <si>
    <t>CONVENIO INTERADMINISTRATIVO PARA AUNAR ESFUERZOS PARA EL FORTALECIMIENTO DE LAS FINANZAS DE LOS MUNICIPIOS DE ANTIOQUIA, MUNICIPIO DE EL RETIRO</t>
  </si>
  <si>
    <t>CONVENIO INTERADMINISTRATIVO PARA AUNAR ESFUERZOS PARA EL FORTALECIMIENTO DE LAS FINANZAS DE LOS MUNICIPIOS DE ANTIOQUIA, MUNICIPIO DE GUARNE</t>
  </si>
  <si>
    <t>CONVENIO INTERADMINISTRATIVO PARA AUNAR ESFUERZOS PARA EL FORTALECIMIENTO DE LAS FINANZAS DE LOS MUNICIPIOS DE ANTIOQUIA, MUNICIPIO DE VENECIA</t>
  </si>
  <si>
    <t>CONVENIO INTERADMINISTRATIVO PARA AUNAR ESFUERZOS PARA EL FORTALECIMIENTO DE LAS FINANZAS DE LOS MUNICIPIOS DE ANTIOQUIA, MUNICIPIO DE CARAMANTA</t>
  </si>
  <si>
    <t>CONVENIO INTERADMINISTRATIVO PARA AUNAR ESFUERZOS PARA EL FORTALECIMIENTO DE LAS FINANZAS DE LOS MUNICIPIOS DE ANTIOQUIA, MUNICIPIO DE ARMENIA</t>
  </si>
  <si>
    <t>CONVENIO INTERADMINISTRATIVO PARA AUNAR ESFUERZOS PARA EL FORTALECIMIENTO DE LAS FINANZAS DE LOS MUNICIPIOS DE ANTIOQUIA, MUNICIPIO DE JARDIN</t>
  </si>
  <si>
    <t>CONVENIO INTERADMINISTRATIVO PARA AUNAR ESFUERZOS PARA EL FORTALECIMIENTO DE LAS FINANZAS DE LOS MUNICIPIOS DE ANTIOQUIA, MUNICIPIO DE ANDES</t>
  </si>
  <si>
    <t>CONVENIO INTERADMINISTRATIVO PARA AUNAR ESFUERZOS PARA EL FORTALECIMIENTO DE LAS FINANZAS DE LOS MUNICIPIOS DE ANTIOQUIA, MUNICIPIO DE HISPANIA</t>
  </si>
  <si>
    <t>CONVENIO INTERADMINISTRATIVO PARA AUNAR ESFUERZOS PARA EL FORTALECIMIENTO DE LAS FINANZAS DE LOS MUNICIPIOS DE ANTIOQUIA, MUNICIPIO DE JERICO</t>
  </si>
  <si>
    <t>CONVENIO INTERADMINISTRATIVO PARA AUNAR ESFUERZOS PARA EL FORTALECIMIENTO DE LAS FINANZAS DE LOS MUNICIPIOS DE ANTIOQUIA, MUNICIPIO DE TARSO</t>
  </si>
  <si>
    <t>CONVENIO INTERADMINISTRATIVO PARA AUNAR ESFUERZOS PARA EL FORTALECIMIENTO DE LAS FINANZAS DE LOS MUNICIPIOS DE ANTIOQUIA, MUNICIPIO DE LA ESTRELLA</t>
  </si>
  <si>
    <t>CONVENIO INTERADMINISTRATIVO PARA AUNAR ESFUERZOS PARA EL FORTALECIMIENTO DE LAS FINANZAS DE LOS MUNICIPIOS DE ANTIOQUIA, MUNICIPIO DE GIRARDOTA</t>
  </si>
  <si>
    <t>CONVENIO INTERADMINISTRATIVO PARA AUNAR ESFUERZOS PARA EL FORTALECIMIENTO DE LAS FINANZAS DE LOS MUNICIPIOS DE ANTIOQUIA, MUNICIPIO DE COPACABANA</t>
  </si>
  <si>
    <t>CONVENIO INTERADMINISTRATIVO PARA AUNAR ESFUERZOS PARA EL FORTALECIMIENTO DE LAS FINANZAS DE LOS MUNICIPIOS DE ANTIOQUIA, MUNICIPIO DE BARBOSA</t>
  </si>
  <si>
    <t xml:space="preserve">Servicio de capacitacion en diplomatura de Seguridad, dirigido a los operadores locales y funcionarios relacionados con los temas de seguridad para enriquecer su gestión a nivel municipal, regional y departamental </t>
  </si>
  <si>
    <t>5 meses</t>
  </si>
  <si>
    <t xml:space="preserve">Contratacion Directa </t>
  </si>
  <si>
    <t>Servicio de capacitación Foros Regionales  sobre el "Sistema Penal Acusatorio" para los operadores juridicos, funcionarios oficiales y autoridades municipales de los Municipios</t>
  </si>
  <si>
    <t>Prestacion de  servicios de capacitacion y acompañamiento para la prevencion del consumo de sustancias psicoactivas</t>
  </si>
  <si>
    <t>8 meses</t>
  </si>
  <si>
    <t>Convenio de asociación para desarrollar tallerers de formación integral y activación cultural para prevención de la violencia y la promoción de la convivencia con jóvenes en riesgo entre 13 y los 19 años en 9 municipios del Urabá Antioqueño priorizados en el marco del programa Entornos Protectores de la Secretaría de Gobierno Departamental</t>
  </si>
  <si>
    <t>Directa</t>
  </si>
  <si>
    <t>Construccion y adecuacion de tres obras de infraestructura basica comunitaria en los municipios de argelia, cocorna y San Francisco</t>
  </si>
  <si>
    <t>15/03/2014</t>
  </si>
  <si>
    <t>Modalidad Unión EURO 007</t>
  </si>
  <si>
    <t xml:space="preserve">Suministro  e instalacion de  utensilios para el procesamiento y transformación de cacao, </t>
  </si>
  <si>
    <t xml:space="preserve"> Compra de insumos agricolas para el establecimiento de 36,15 hectareas de café, 4605 hectareas de caña, 20.1 hectareas de cacao, en las unidades productivas de los beneficiaderos del proyecto " Reconstruccion del capital social y fisico en comunidades afectadas por el conflicto armado en cuatro municipios del Oriente Antioqueño </t>
  </si>
  <si>
    <t xml:space="preserve">2 mes </t>
  </si>
  <si>
    <t xml:space="preserve">Construccion del trapiche panelero comunitario en la vereda La Argentina, municipio de Nariño-Antioquia en el marco del contrato de Subvención 317-Reconstruccion del capital social y fisico en comunidades afectadas por el conflicto armado en cuatro municipios del Oriente Antioqueño- </t>
  </si>
  <si>
    <t>28/04/2014</t>
  </si>
  <si>
    <t>4 meses</t>
  </si>
  <si>
    <t>21102100</t>
  </si>
  <si>
    <t xml:space="preserve">Suministro a de maquinaria  y equipos para las labores de beneficio y transformación de  de café y caña  en las unidadaes productivas de los beneficiaderos del proyecto " Reconstrucción del caplital social y fisico en comunidades afectadas por el conflicto en 4 municipios
</t>
  </si>
  <si>
    <t>20/05/2014</t>
  </si>
  <si>
    <t xml:space="preserve">Suministro de plántulas  para el establecimiento de los cultivos en cuatro municipios del Oriente Antioqueño, 
</t>
  </si>
  <si>
    <t>1 mes</t>
  </si>
  <si>
    <t>Compra de semilla de caña y establecimiento de las mismas en los municipios de Nariño y Cocorná</t>
  </si>
  <si>
    <t xml:space="preserve">Servicio de empresa de transporte  terrestre especial  </t>
  </si>
  <si>
    <t>44121600</t>
  </si>
  <si>
    <t>Suministro de papeleria  y elementos de oficina para la ejecucion del contrato de subvencion 317 accion- Reconstruccion del capital fisico en comunidades afectadas por el conflicto armado en cuato municipios de oriente Antioqueño</t>
  </si>
  <si>
    <t>1 meses</t>
  </si>
  <si>
    <t>86111602</t>
  </si>
  <si>
    <t>Servicio de consultoria para la formulacion, implementacion y acompañamiento de 230 planes de negocios del sector agricola-Union Europea</t>
  </si>
  <si>
    <t>Apoyo logistico a las actividades realizadas en el marco del contrato de subvencion 317 Unión Europea. "Reconstruccion del capiral fisico en comunidades afectadas por el conflicto armado en cuatro municipios del Oriente Antioqueño</t>
  </si>
  <si>
    <t>08/05/2014</t>
  </si>
  <si>
    <t>2 meses</t>
  </si>
  <si>
    <t>Suministro de electrodomesticos para la dotacion del espacio Social y Comunitario  en el Muncipio de Turbo-corregimiento de Pueblo Bello</t>
  </si>
  <si>
    <t>01/10/2014</t>
  </si>
  <si>
    <t>Minima cuantia</t>
  </si>
  <si>
    <t>Suministro de materiales y papeleria  para el funcionamiento del espacio Social y Comunitario  en el Muncipio de Turbo-corregimiento de Pueblo Bello</t>
  </si>
  <si>
    <t>90121502</t>
  </si>
  <si>
    <t xml:space="preserve">Servicio de agente de viajes para transporte aereos de funcionarios, jurados electorales, escrutadores </t>
  </si>
  <si>
    <t>15/05/2014</t>
  </si>
  <si>
    <t>80161505</t>
  </si>
  <si>
    <t>Prestacion de  transporte publico  especial terrestre par la Registraduria Nacional de Estado Civil  para el cumplimiento de sus funciones como apoyo a los comicios electorales a realizarse en los municipios</t>
  </si>
  <si>
    <t>06/03/2014</t>
  </si>
  <si>
    <t xml:space="preserve"> 6 meses</t>
  </si>
  <si>
    <t>Suministro de alimentacion requerida por la Secretaria de Gobierno para el cumplimiento de sus funciones y como  apoyo a las elecciones electorales realizadas por la  Registraduria del Estado</t>
  </si>
  <si>
    <t>10 mees</t>
  </si>
  <si>
    <t>Servicio de mantenimiento preventivo y correctivo del vehiculo adscrito al despacho de la Secretaria de Gobierno</t>
  </si>
  <si>
    <t>05/02/2014</t>
  </si>
  <si>
    <t>Suministro de viveres para la Carcel Departamental de Yarumito</t>
  </si>
  <si>
    <t>21/02/2014</t>
  </si>
  <si>
    <t>Adquisición de tiquetes aereos para la gobenacion de ANTIOQUIA</t>
  </si>
  <si>
    <t>01/07/2014</t>
  </si>
  <si>
    <t>81101500</t>
  </si>
  <si>
    <t>Realizar la Contrucción Estación de Policía en Tarazá casco urbano</t>
  </si>
  <si>
    <t>20/10/2014</t>
  </si>
  <si>
    <t>Realizar la Contrucción Estación de Policía en Olaya, casco urbano</t>
  </si>
  <si>
    <t>Realizar la Contrucción Suestación de Policía en Vegachi, el Tigre</t>
  </si>
  <si>
    <t>Realizar la Contrucción Subestación de Policía en Segovia, en Fraguas</t>
  </si>
  <si>
    <t>Realizar la Contrucción  Subestación de Policía en Remedios, en La Cruzada</t>
  </si>
  <si>
    <t>Realizar la Interventoría técnica, administrativa, financiera, ambiental y legal para la construcción de la Estación de Policía Tarazá casco urbano</t>
  </si>
  <si>
    <t>Concurso de Méritos</t>
  </si>
  <si>
    <t>Realizar la Interventoría técnica, administrativa, financiera, ambiental y legal para la construcción de la Estación de Policía Olaya casco urbano</t>
  </si>
  <si>
    <t xml:space="preserve">Realizar la Interventoría técnica, administrativa, financiera, ambiental y legal para la construcción de la Subestación de Policía Vegachi , en el Tigre </t>
  </si>
  <si>
    <t>Realizar la Interventoría técnica, administrativa, financiera, ambiental y legal para la construcción de la Subestación de Policía Segovia , en Fraguas</t>
  </si>
  <si>
    <t>Realizar la Interventoría técnica, administrativa, financiera, ambiental y legal para la construcción de la Subestación de Policía Remedios, en La Cruzada</t>
  </si>
  <si>
    <t>Elaboración de diseños para la construcción de 9 Estaciones de Policía</t>
  </si>
  <si>
    <t>25/08/2014</t>
  </si>
  <si>
    <t>Realizar el mantenimiento y adecuaciones estaciones de policía: Apartadó, Turbo, Arboletes y Necoclí en Urabá Fase II</t>
  </si>
  <si>
    <t>12/05/2014</t>
  </si>
  <si>
    <t>Realizar la Interventoría técnica, administrativa, financiera, ambiental y legal para el mantenimeinto y adecuaciones de las estaciones Apartadó, Turbo, Arboletes y Necoclí en Urabá Fase II</t>
  </si>
  <si>
    <t>Realizar la Construcción RIME 7 Segunta Etapa</t>
  </si>
  <si>
    <t>23/01/2014</t>
  </si>
  <si>
    <t>Realizar la Interventoría técnica, adminsitrativa, financiera, ambiental y legal para la construcción de RIME 7 Segunda Etapa</t>
  </si>
  <si>
    <t xml:space="preserve">6 meses </t>
  </si>
  <si>
    <t>Adecuación de obra civil, espacio para Armerillo</t>
  </si>
  <si>
    <t>Consultoría para la Interventoría Técnica, Administrativa, Financiera, Legal y Ambiental para la adecuación de obra civil, del Armerillo de La Fiscalía General de La Nación -  Sede Caribe, Medellín</t>
  </si>
  <si>
    <t>120 días</t>
  </si>
  <si>
    <t>Realizar el mantenimiento de movilidad táctica fluvial</t>
  </si>
  <si>
    <t>Servicio de soporte técnico del sotware QX- TRANSITO</t>
  </si>
  <si>
    <t>24/01/2014</t>
  </si>
  <si>
    <t>93141810</t>
  </si>
  <si>
    <t>Prestación de servicios profesionales  de un abogado como apoyo a en las labores jurídicas en la Asamblea Dptal de Antioquia</t>
  </si>
  <si>
    <t>10.7  meses</t>
  </si>
  <si>
    <t>Prestación de servicios profesionales  como secretaria de comisiones a manera de apoyo a la Asamblea Dptal de Antioquia</t>
  </si>
  <si>
    <t>Prestacion de servicios como auxiliar administrativa para la sala directiva de la  Asamblea Dptal de Antioquia</t>
  </si>
  <si>
    <t>Prestacion de servicios  para apoyar la gestion administrativa en la transcripcion de actas de sesiones  de la  Asamblea Dptal de Antioquia</t>
  </si>
  <si>
    <t>Prestacion de servicios para  apoyar a la oficina de comunicaciones de la asamblea departamental.</t>
  </si>
  <si>
    <t>Prestacion de servicios  para apoyar la gestion financiera de la  Asamblea Dptal de Antioquia</t>
  </si>
  <si>
    <t>Compra de equipos y elementos para el mantenimiento  que permita el buen funcionamiento de la red de apoyo  radio operada en el Dpto de Antioquia, por laPolicia Nacional</t>
  </si>
  <si>
    <t>01/03/2014</t>
  </si>
  <si>
    <t>Suministro de combustible para los vehiculos automotores y motocicletas adscritas a la Fuerza publica de municipio de Puerto Berrio</t>
  </si>
  <si>
    <t>Suministro de combustible para los vehiculos automotores y motocicletas adscritas a la Fuerza publica de municipio de Caucasia</t>
  </si>
  <si>
    <t>suministro de combustible para los vehiculos automotores y motocicletas adscritas a la Fuerza Públaica del Municipio de Medellin</t>
  </si>
  <si>
    <t>suministro de combustible para los vehiculos automotores y motocicletas adscritas a la Fuerza Públaica del Municipio de Carepa</t>
  </si>
  <si>
    <t>suministro de combustible para los vehiculos automotores y motocicletas adscritas Al CTI en el Municipio de Andes</t>
  </si>
  <si>
    <t>20/02/2014</t>
  </si>
  <si>
    <t>suministro de combustible para los vehiculos automotores y motocicletas adscritas Al CTI en el Municipio de Apartado</t>
  </si>
  <si>
    <t>suministro de combustible para los vehiculos automotores y motocicletas adscritas Al CTI en el Municipio de Rionegro</t>
  </si>
  <si>
    <t>suministro de combustible para los vehiculos automotores y motocicletas adscritas Al CTI en el Municipio de Turbo</t>
  </si>
  <si>
    <t>suministro de combustible para los vehiculos automotores y motocicletas adscritas a la Armada  Nacional en el Municipio de Nechi</t>
  </si>
  <si>
    <t>93141500</t>
  </si>
  <si>
    <t xml:space="preserve">Servicio de formacion y acompañamiento dirigido a las  Juntas de Acción Comunal, Organizaciones de víctimas y organizaciones de desplazados, 
</t>
  </si>
  <si>
    <t xml:space="preserve">Suscripción de una firma digital de persnola juridica para la Dirección Departamental de Transporte y Transito y dos certificados de firma digital pesonal natural. </t>
  </si>
  <si>
    <t>19/03/2014</t>
  </si>
  <si>
    <t xml:space="preserve">APOYAR COMO ASESOR TECNICO, LA IDENTIDAD, DISEÑO E IMPLEMENTACION DE LAS ACTIVIDADES ASOCIADAS A PROCESOS DE GENERACIÓN DE INGRESOS </t>
  </si>
  <si>
    <t>Apoyar las labores juridicas como elaboracion de los estudios  tecnicos, estudios previos, procesos de contratación, elaboracion de contratos actas de inicio de terminacion y liquidacion de contratos</t>
  </si>
  <si>
    <t>Producción de piezas comunicativas audiovisuales e impresas para la visibilidad de resultados delc ontrato de subvención 317 Unión Europea</t>
  </si>
  <si>
    <t>26/05/2014</t>
  </si>
  <si>
    <t>Apoyar como asesor de fortalecimiento la gestion de espacios de concertacion entre la comunidad y la institucionalidad para implementacion local de la politica de atención integral a la poblacion afaectada por el desplazamiento forzado</t>
  </si>
  <si>
    <t>30/03/2014</t>
  </si>
  <si>
    <t>Adquisicion de vehiculos con destinación a actividades de seguridad y organismos judiciales  y la Registraduria en el departamento de Antioquia</t>
  </si>
  <si>
    <t>09/05/2014</t>
  </si>
  <si>
    <t>Impresión de piezas comunicativas dentro de la estrategia de comunicaciones del Plan de accion territorial (PAT) para la prevención, asistencia y reparacion integral a las victimas del conflicto armado en lo relacionado con la educacion sobre riesgo mina antipersona</t>
  </si>
  <si>
    <t>21/04/2014</t>
  </si>
  <si>
    <t>selección abreviada</t>
  </si>
  <si>
    <t>Suministro de implementos de aires acondicionados, como apoyo logistico necesario para el buen funcionamiento de las instalaciones que brindan servicios de justicia formal en municipios priorizados del Departamento de Antioquia</t>
  </si>
  <si>
    <t>19/05/2014</t>
  </si>
  <si>
    <t>subasta inversa</t>
  </si>
  <si>
    <t>Prestacion de servicio de transporte terrestre publico especial automotor, para apoyar  acciones correspondientes a la Secretaria de Gobierno y actividades en temas de seguridad y orden público.</t>
  </si>
  <si>
    <t>Adquisicion de bienes de dotacion para la policia Nacional con la finalidad de ejecutar el convenio de regulación y control vial mediante la aplicación de la normatividad de transito en los territorios de los muncipios adcritos al convenio</t>
  </si>
  <si>
    <t>2 MES</t>
  </si>
  <si>
    <t>Cambio de cubiertas y refuerzo de la estructura del almacén aeronáutico y el hangar No. 2 del grupo técnico del Comando Aéreo de Combate No.5”, en el  municipio de Rionegro, Antioquia.</t>
  </si>
  <si>
    <t>100 días</t>
  </si>
  <si>
    <t>Consultoría para la Interventoría Técnica, Administrativa, Financiera, Legal y Ambiental para el Mantenimiento del Cambio de cubiertas y refuerzo de la estructura del almacén aeronáutico y el hangar No. 2 del grupo técnico del Comando Aéreo de Combate No.5</t>
  </si>
  <si>
    <t>Cerramiento y circuito de seguridad para las instalaciones del Grupo de Caballería Mecanizado N°4 – Juan del Corral”, en el  municipio de Rionegro, Antioquia</t>
  </si>
  <si>
    <t>Consultoría para la Interventoría Técnica, Administrativa, Financiera, Legal y Ambiental para Cerramiento y circuito de seguridad para las instalaciones del Grupo de Caballería Mecanizado N°4 – Juan del Corral</t>
  </si>
  <si>
    <t>Adecuaciones para polígono de tiro LABICI</t>
  </si>
  <si>
    <t>Consultoría para la Interventoría Técnica, Administrativa, Financiera, Legal y Ambiental para la adecuación del polígono de tiro LABICI de la Fiscalía General de La Nación -  Sede Caribe, Medellín</t>
  </si>
  <si>
    <t>Adquisición de dispositivos especiales para el equipo de rescate Ángel de la Fuerza Aérea Colombiana en el Departamento de Antioquia</t>
  </si>
  <si>
    <t>43211500</t>
  </si>
  <si>
    <t>Suministro de equipos portátiles para identificación dactilar para uso de la Fuerza Pública en el Departamento de Antioquia</t>
  </si>
  <si>
    <t>Diseño y construcción de K-SPAN para el ejército nacional en el municipio de San Andrés de Cuerquia.</t>
  </si>
  <si>
    <t>Consultoría para la Interventoría Técnica, administrativa, ambiental y financiera para el Diseño y construcción de K-SPAN para el ejército nacional en el municipio de San Andrés de Cuerquia.</t>
  </si>
  <si>
    <t>Mantenimiento y adecuación de las redes hidrosanitarias, eléctricas y remodelación del área social en el BFIM 16</t>
  </si>
  <si>
    <t xml:space="preserve">75 días </t>
  </si>
  <si>
    <t xml:space="preserve">Consultoría para la Interventoría Técnica, administrativa, ambiental y financiera para el Mantenimiento y adecuación de las redes hidrosanitarias, eléctricas y remodelación del área social en el BFIM 16 </t>
  </si>
  <si>
    <t>90 días</t>
  </si>
  <si>
    <t>21101900</t>
  </si>
  <si>
    <t xml:space="preserve">Mantenimiento y adecuación de la unidad de Sanidad militar en décima sétima brigada -  Carepa Antioquia. </t>
  </si>
  <si>
    <t xml:space="preserve">100 días </t>
  </si>
  <si>
    <t xml:space="preserve">Consultoría para la Interventoría Técnica, Administrativa, Financiera, Legal y Ambiental para las adecuaciones y mantenimientos de la sanidad militar en décima sétima brigada -  Carepa Antioquia </t>
  </si>
  <si>
    <t>Adecuación y mantenimiento de la sección de talleres y transportes del batallón de Ingenieros N°17 – “General Carlos Bejarano Muñoz</t>
  </si>
  <si>
    <t>Consultoría para la Interventoría Técnica, Administrativa, Financiera, Legal y Ambiental para la adecuación y mantenimiento de la sección de talleres y transportes del batallón de Ingenieros N°17 – “General Carlos Bejarano Muñoz</t>
  </si>
  <si>
    <t>24141500</t>
  </si>
  <si>
    <t>Mantenimiento de las instalaciones de la Séptima División en el Cantón militar de la cuarta brigada</t>
  </si>
  <si>
    <t xml:space="preserve">Consultoría para la Interventoría Técnica, Administrativa, Financiera, Legal y Ambiental para el mantenimiento de las instalaciones de la Séptima División, en el Cantón militar de la cuarta brigada </t>
  </si>
  <si>
    <t>Prestación de servicios de capacitación, a través de la compra de 35 cupos para los operadores jurídicos de la subregión del bajo cauca  sobre el Sistema Penal Oral Acusatorio, dogmática penal y política criminal que dictara la Universidad de Antioquia.</t>
  </si>
  <si>
    <t xml:space="preserve">Convenio de Cooperación Internacional para brindar asistencia técnica al Sistema de Información para la Seguridad y la Convivencia Ciudadana, para el fortalecimiento  de sus metodologías de recolección y análisis de la información y el diseño e implementación de un indicador de seguridad integral. </t>
  </si>
  <si>
    <t xml:space="preserve">Prestación de servicio de maquinaria pesada, bodegaje y operarios que permitan el trasnporte y la disposición final de elementos y/o maquinaria incautada en operativos contra la minería ilegal en el Departamento de Antioquia por medio de maquinaria y lanchas </t>
  </si>
  <si>
    <t>Convenio de asociación para implementar y poner en marcha el proyecto Rugby Entornos Protectores en 5 municipios del Departamento: Chigorodó, Carepa, Apartadó, turbo y Necoclí</t>
  </si>
  <si>
    <t>Convenio de asociación para desarrollar talleres de formación integral, sencibilización artística, cultural juego público y comparsa para la prevención de la violencia y la promoción de la convivencia en 5 municipios del Departamento priorizados en el marco del programa Entornos Protectores de la Secretaría de Gobierno</t>
  </si>
  <si>
    <t>Prestación de servicio de transporte terrestre público especial automotor, para las acciones correspondientes a los proyectos de inversión de la Secretaría de Gobierno de Antioquia y demás acciones correspodnientes a los temas de seguridad y orden público</t>
  </si>
  <si>
    <t>Compra de elementos de laboratorio y equipos que permitan valorar la afectación a los recursos naturales por insumos químicos o inteervención humana contrariando la ley, en actividades como la minería ilegal en el Departamento de Antioquia</t>
  </si>
  <si>
    <t>Contratar el arrendamiento de la Plataforma de Medios de Pago “Place to Pay”</t>
  </si>
  <si>
    <t>11 MESES y 10 días</t>
  </si>
  <si>
    <t>DIRECTA</t>
  </si>
  <si>
    <t>Prestar bajo la modalidad de Outsourcing, el servicio de sistematización y automatización para el control integral del impuesto de los productos sujetos al pago de impuesto al consumo y/o participación. Así mismo, la validación, impresión, entrega, trazabilidad y plataforma de consulta de elementos de señalización de los mismos.</t>
  </si>
  <si>
    <t>11 MESES y 11 días</t>
  </si>
  <si>
    <t>EL ARRENDADOR entrega a título de arrendamiento a EL ARRENDATARIO módulos de seguridad para depositar mercancía decomisada por la Dirección de Rentas Departamentales</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</si>
  <si>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</si>
  <si>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2 MESES</t>
  </si>
  <si>
    <t>Contratar el mantenimiento y adecuación de los bienes inmuebles propiedad del Departamento</t>
  </si>
  <si>
    <t>10 MESES</t>
  </si>
  <si>
    <t>MINIMA CUANTIA</t>
  </si>
  <si>
    <t>Contratar el Avaluo de obras de arte propiedad del departamento de Antioquia-fase II</t>
  </si>
  <si>
    <t>1 MES</t>
  </si>
  <si>
    <t>Prestación de servicios de personal necesario para la implementación, puesta en marcha, sostenibilidad y seguimiento de los proyectos de la Secretaria de Hacienda.</t>
  </si>
  <si>
    <t>5 MESES Y 15 DIAS</t>
  </si>
  <si>
    <t>SUBASTA INVERSA</t>
  </si>
  <si>
    <t xml:space="preserve"> Contratar la realización del avaluo de los bienes inmuebles propiedad del Departamento de Antioquia.</t>
  </si>
  <si>
    <t>3 MESES</t>
  </si>
  <si>
    <t>Gestionar y tramitar la declaratoria de patrimonio cultural de los bienes de las obras de arte del Departamento</t>
  </si>
  <si>
    <t>Arrendamiento de bodegas para el almacenamiento de bienes muebles del Departamento</t>
  </si>
  <si>
    <t>Compra de  detectores de Gas para el convenio suscrito entre El Departamento,Ecopetrol y Municipio de Medellín.</t>
  </si>
  <si>
    <t>15 DIAS</t>
  </si>
  <si>
    <t>MIMINA CUANTIA</t>
  </si>
  <si>
    <t>Adquisición de equipos de comunicaciones en el marco del convenio suscrito entre Ecopetrol y el Municipio de Medellín</t>
  </si>
  <si>
    <t>Compra de Calibradores volumetricos de 5 galones para mantenimiento de equipos en el marco del convenio suscrito entre la Gobernación,Ecopetrol y Municipio de Medellin</t>
  </si>
  <si>
    <t>Compra de GPS para el conevnio suscrito entre el Departaemnto,Ecopetrol y El Municipio de Medellín.</t>
  </si>
  <si>
    <t>Compra de morrales de hidratación de 3 litros para el convenio suscrito entre El Departamento,Ecopetrol y El Municipio de Medellín</t>
  </si>
  <si>
    <t>Compra de Kit escolares y Kit deportivos, suvenirs, afiches, volantes y plegables para la campaña de sensibilización " compre gasolina legal"</t>
  </si>
  <si>
    <t xml:space="preserve">Prestación de servicios profesionales para apoyar el saneamiento contable de los activos fijos del Departamento de Antioquia. </t>
  </si>
  <si>
    <t xml:space="preserve">11 meses </t>
  </si>
  <si>
    <t xml:space="preserve">Prestación de servicios profesionales para apoyar el saneamiento contable de los activos fijos del Departamento de Antioquia.   </t>
  </si>
  <si>
    <t>Prestación de servicios profesionales para la recepción de solicitudes de compra por parte de los potenciales inversionistas a través de la Bolsa de Valores de Colombia, de las acciones que el departamento de Antioquia y el idea ostentan en Fogansa s.a., durante la primera etapa del proceso.</t>
  </si>
  <si>
    <t>9 MESES</t>
  </si>
  <si>
    <t>Prestación de servicios profesionales  para ejecutar las actividades operativas requeridas dentro del proceso de enajenación y adjudicación de las acciones de propiedad del idea y el Departamento de Antioquia en Fogansa S.A</t>
  </si>
  <si>
    <t>Contrato de Prestación de servicios de apoyo a la gestión entre el Departamento de Antioquia y la Cámara de Comercio de Medellín para Antioquia, para la liquidación y recaudo del impuesto de registro</t>
  </si>
  <si>
    <t>Contrato de Prestación de servicios de apoyo a la gestión entre el Departamento de Antioquia y la Cámara de Comercio del Aburrá Sur, para la liquidación y recaudo del impuesto de registro.</t>
  </si>
  <si>
    <t>Contrato de Prestación de servicios de apoyo a la gestión entre el Departamento de Antioquia y la Cámara de Comercio del Oriente Antioqueño, para la liquidación y recaudo del impuesto de registro.</t>
  </si>
  <si>
    <t>Contrato de Prestación de servicios de apoyo a la gestión entre el Departamento de Antioquia y la Cámara de Comercio de Urabá para la liquidación y recaudo del impuesto de registro.</t>
  </si>
  <si>
    <t>Contrato de Prestación de servicios de apoyo a la gestión entre el Departamento de Antioquia y la Cámara de Comercio de Magdalena Medio y Nordeste Antioqueño, para la liquidación y recaudo del impuesto de registro.</t>
  </si>
  <si>
    <t>Asesorar, acompañar y asistir técnica y pedagógicamente en las labores de planeación, implementación, seguimiento y evaluación de los subproyectos que ejecutan las IEs en el desarrollo del Proyecto “Mejoramiento de la Educación Media, en los municipios no certificados del Departamento de Antioquia”</t>
  </si>
  <si>
    <t>Febrero</t>
  </si>
  <si>
    <t>10.5 MESES</t>
  </si>
  <si>
    <t>NORMAS BANCO MUNDIAL</t>
  </si>
  <si>
    <t>Acompañar y asistir las labores de rendición de cuentas de los subproyectos que se ejecutan por parte de las Instituciones Educativas en el desarrollo del Proyecto Mejoramiento de la Educación Media, en el Departamento de Antioquia</t>
  </si>
  <si>
    <t>Asesorar, acompañar y asistir financieramente las labores de planeación, implementación, seguimiento y rendición de cuentas de los subproyectos que  ejecutan las Instituciones Educativas en el desarrollo del Proyecto Mejoramiento de la Educación Media, en los municipios no certificados del departamento de Antioquia</t>
  </si>
  <si>
    <t>Liderar y responsabilizarse de los procesos y procedimientos   correspondientes  a la contratación  y adquisiciones  que se requieran en la implementación del Proyecto  “Mejoramiento de la Educación  Media” de la  Secretaria de Educación de Antioquia</t>
  </si>
  <si>
    <t>Liderar el Subcomponente de seguimiento y evaluación del Proyecto y todas las acciones relacionadas con la actualización de información estadística y el análisis de la misma.</t>
  </si>
  <si>
    <t>Gestionar y apoyar todo lo relacionado con tecnología, información y comunicación en las instituciones educativas de los municipios no certificados del Departamento de Antioquia, en el marco del Proyecto Mejoramiento de la educación media, en los municipios no certificados del departamento de Antioquia.</t>
  </si>
  <si>
    <t>Asesorar, acompañar y asistir técnicamente a las  instituciones educativas de los municipios no certificados del departamento de Antioquia que hacen parte del proyecto de mejoramiento de la educación media, en la ruta metodológica para la promoción de la convivencia y la prevención de la violencia</t>
  </si>
  <si>
    <t>Liderar con el equipo técnico la ejecución e implementación de todas las etapas del proyecto “Mejoramiento de la Educación Media”</t>
  </si>
  <si>
    <t>Liderar la planeación, implementación, sistematización, seguimiento  y  evaluación del proceso de asesoría y  asistencia técnica  del proyecto de mejoramiento de la educación media, en los municipios no certificados del departamento de Antioquia</t>
  </si>
  <si>
    <t>Apoyar las acciones técnico-administrativas que se generen en el desarrollo del proyecto mejoramiento de la educación media, de la Secretaria de Educación del Departamento de Antioquia.</t>
  </si>
  <si>
    <t>Liderar la planeación, implementación, seguimiento  y rendición de cuentas de los subproyectos que se ejecutan por parte de las instituciones educativas en el desarrollo del Proyecto Mejoramiento de la Educación Media.</t>
  </si>
  <si>
    <t>Liderar la implementación, sistematización, seguimiento  y  evaluación del componente de convivencia escolar y ciudadanía del proyecto de mejoramiento de la educación media, en los municipios no certificados del departamento de Antioquia</t>
  </si>
  <si>
    <t>Desarrollar  las  actividades relacionadas con  la planeación, seguimiento y evaluación de la ejecución financiera; consolidación  del manejo contable  y  el  trámite  de desembolsos del Proyecto de  Mejoramiento de la  Educación  Media en  el  Departamento de  Antioquia</t>
  </si>
  <si>
    <t>Acompañar y asistir las labores administrativas del proyecto en especial Subcomponente de seguimiento y evaluación y a la gerencia el desarrollo del Proyecto Mejoramiento de la Educación Media, en el Departamento de Antioquia</t>
  </si>
  <si>
    <t>Realizar todas las actividades relacionadas con el manejo contable del Proyecto “Mejoramiento de la educación media en Antioquia, tanto de los recursos del crédito con el Banco Mundial como de los de contrapartida Departamental y apoyar al equipo encargado en los aspectos financieros derivados de la ejecución del Proyecto, así como los proceso de liquidación y cierre del mismo</t>
  </si>
  <si>
    <t>Liderar y Gestionar  el componente técnico en la media e implementación de los lineamientos relacionados con la utilización de modelos para la ampliación de la cobertura educativa en el departamento de Antioquia y la articulación con la educación superior</t>
  </si>
  <si>
    <t>Entregar incentivos a la permanencia a estudiantes de los grados 10º y 11º de las instituciones educativas de los municipios de Antioquia</t>
  </si>
  <si>
    <t xml:space="preserve">5 meses </t>
  </si>
  <si>
    <t>Realizar los estudios y diseños para la I.E Antonio Roldan Betancur del municipio de Necoclí</t>
  </si>
  <si>
    <t>Realizar el Soporte y Mantenimiento del Sistema de Información Alphasig</t>
  </si>
  <si>
    <t>Junio</t>
  </si>
  <si>
    <t>Auditoría a los estados financieros del proyecto de mejoramiento de la educación media y a los proyectos financiados a las instituciones educativas.</t>
  </si>
  <si>
    <t>Mayo</t>
  </si>
  <si>
    <t>1 mes y 10 días</t>
  </si>
  <si>
    <t>Prestación de servicios para el desarrollo de las Olimpiadas del Conocimiento Antioquia 2014 en el Departamento de Antioquia</t>
  </si>
  <si>
    <t>7 meses</t>
  </si>
  <si>
    <t>Licitación Pública</t>
  </si>
  <si>
    <t>Reposición de cubierta y obras complementarias en CER Ambalema baja del municipio de Uramita, Antioquia</t>
  </si>
  <si>
    <t>45 dias</t>
  </si>
  <si>
    <t>Mantenimiento de la infraestructura educativa del CER El Picacho del municipio de Guadalupe</t>
  </si>
  <si>
    <t>Terminación de las obras en el CER La Milagrosa del municipio de La Ceja del Tambo</t>
  </si>
  <si>
    <t>Terminación de las obras en la I.E 20 de Julio e I.E La Esmeralda en el municipio de El Bagre</t>
  </si>
  <si>
    <t>Construcción Bloque II de la IER Los Llanos , municipio de Peque</t>
  </si>
  <si>
    <t>Marzo</t>
  </si>
  <si>
    <t>PRESTAR APOYO OPERATIVO Y ADMINISTRATIVO A LAS CIUDADELAS EDUCATIVAS Y CULTURALES DE LOS MUNICIPIOS NO CERTIFICADOS DEL DEPARTAMENTO DE ANTIOQUIA.</t>
  </si>
  <si>
    <t>junio</t>
  </si>
  <si>
    <t>5,5 meses</t>
  </si>
  <si>
    <t>Contratación Directa</t>
  </si>
  <si>
    <t>Arrendamiento de un inmueble para almacenar el calzado y vestido de labor (dotación) de los docentes de los 117 municipios no certificados del departamento de Antioquia</t>
  </si>
  <si>
    <t>Enero</t>
  </si>
  <si>
    <t>11.5 meses</t>
  </si>
  <si>
    <t>Mantenimiento y adecuación de la Infraestructura en la Institución  Joaquín Cárdenas Gómez en Jurisdicción del Municipio de San Carlos Subregión oriente del Departamento de Antioquia</t>
  </si>
  <si>
    <t>120 días calendario</t>
  </si>
  <si>
    <t>Mejoramiento de Espacios físicos en los centros educativos rurales de las veredas El Pozo, San Bosco, Montañita, Los Alpes y Cimarronas, Municipio de Marinilla, Antioquia.</t>
  </si>
  <si>
    <t>75 días</t>
  </si>
  <si>
    <t>Reposición de la infraestructura física en la IER Los Angeles, en el Municipio de Angelópolis</t>
  </si>
  <si>
    <t>Construcción de baterías sanitarias en la IER EL PLAYÓN y construcción de un restaurante escolar en la IER SAN JUAN  del municipio de Caicedo, Antioquia</t>
  </si>
  <si>
    <t>30 días</t>
  </si>
  <si>
    <t>Gestionar y apoyar el componente técnico en la media e implementación de los lineamientos relacionados con la utilización de modelos para la ampliación de la cobertura educativa en el departamento de Antioquia y la articulación con la educación superior</t>
  </si>
  <si>
    <t>Apoyo profesional en la asesoría, asistencia técnica, acompañamiento y ejecución de programas y proyectos que se ejecutan desde la Subsecretaría de Planificación Sectorial e Institucional.</t>
  </si>
  <si>
    <t>Apoyo profesional en la asesoría, asistencia técnica, acompañamiento y ejecución de programas y proyectos que se ejecutan desde la Subsecretaría de Planificación Sectorial e Institucional. PROFESIONAL 6</t>
  </si>
  <si>
    <t>Apoyo profesional en la asesoría, asistencia técnica, acompañamiento y ejecución de programas y proyectos que se ejecutan desde la Subsecretaría de Planificación Sectorial e Institucional. PROFESIONAL 9</t>
  </si>
  <si>
    <t>Prestar servicio profesional de apoyo para la elaboración, supervisión y coordinación de los diferentes proyectos de infraestructura educativa en el Departamento de Antioquia. Profesional 1</t>
  </si>
  <si>
    <t>Prestar servicio profesional de apoyo para la elaboración, supervisión y coordinación de los diferentes proyectos de infraestructura educativa en el Departamento de Antioquia. Profesional 6</t>
  </si>
  <si>
    <t>Prestar servicio profesional de apoyo para la elaboración, supervisión y coordinación de los diferentes proyectos de infraestructura educativa en el Departamento de Antioquia. Profesional 8</t>
  </si>
  <si>
    <t>Prestar el servicio profesional de apoyo para la elaboración, supervisión y coordinación de los diferentes proyectos de infraestructura educativa en el Departamento de Antioquia, Profesional 2</t>
  </si>
  <si>
    <t>Prestar el servicio profesional de apoyo para la elaboración, supervisión y coordinación de los diferentes proyectos de infraestructura educativa en el Departamento de Antioquia, Profesional 5</t>
  </si>
  <si>
    <t>Prestar el servicio profesional de apoyo para la elaboración, supervisión y coordinación de los diferentes proyectos de infraestructura educativa en el Departamento de Antioquia, Profesional 4</t>
  </si>
  <si>
    <t>Prestar servicio profesional de apoyo para la elaboración, supervisión y coordinación de los diferentes proyectos de infraestructura educativa en el Departamento de Antioquia</t>
  </si>
  <si>
    <t>Prestar servicio profesional de apoyo para la elaboración, supervisión y coordinación de los diferentes proyectos de infraestructura educativa en el Departamento de Antioquia. Profesional 9</t>
  </si>
  <si>
    <t>Prestar servicio profesional de apoyo para coordinar el equipo de profesionales técnicos que desarrollan  proyectos de infraestructura educativa. Coordinador 1</t>
  </si>
  <si>
    <t>Prestar servicio profesional de apoyo para coordinar el equipo de profesionales técnicos que desarrollan  proyectos de infraestructura educativa. Coordinador 2</t>
  </si>
  <si>
    <t>Prestar servicios de profesional de apoyo  a la gestión administrativa y contractual de los proyectos de infraestructura educativa del Departamento de Antioquia</t>
  </si>
  <si>
    <t>Apoyo profesional para acompañar, asistir técnica y pedagógicamente en las labores de planeación, implementación, seguimiento y evaluación de estrategias de calidad de la educación en los establecimientos educativos. CALIDAD 10</t>
  </si>
  <si>
    <t>Apoyo profesional para acompañar, asistir técnica y pedagógicamente en las labores de planeación, implementación, seguimiento y evaluación de estrategias de calidad de la educación en los establecimientos educativos. PROFESIONAL 1</t>
  </si>
  <si>
    <t>Apoyo profesional para acompañar, asistir técnica y pedagógicamente en las labores de planeación, implementación, seguimiento y evaluación de estrategias de calidad de la educación en los establecimientos educativos.  CALIDAD 2</t>
  </si>
  <si>
    <t>Apoyo profesional para acompañar, asistir técnica y pedagógicamente en las labores de planeación, implementación, seguimiento y evaluación de estrategias de calidad de la educación en los establecimientos educativos. CALIDAD 8</t>
  </si>
  <si>
    <t>Apoyo profesional para acompañar, asistir técnica y pedagógicamente en las labores de planeación, implementación, seguimiento y evaluación de estrategias de calidad de la educación en los establecimientos educativos. CALIDAD 5</t>
  </si>
  <si>
    <t>Apoyo profesional para acompañar, asistir técnica y pedagógicamente en las labores de planeación, implementación, seguimiento y evaluación de estrategias de calidad de la educación en los establecimientos educativos. CALIDAD 9</t>
  </si>
  <si>
    <t>Apoyo profesional para acompañar, asistir técnica y pedagógicamente en las labores de planeación, implementación, seguimiento y evaluación de estrategias de calidad de la educación en los establecimientos educativos. Calidad 4</t>
  </si>
  <si>
    <t>Apoyo profesional para acompañar, asistir técnica y pedagógicamente en las labores de planeación, implementación, seguimiento y evaluación de estrategias de calidad de la educación en los establecimientos educativos. Calidad 6</t>
  </si>
  <si>
    <t>Apoyo profesional para acompañar, asistir técnica y pedagógicamente en las labores de planeación, implementación, seguimiento y evaluación de estrategias de calidad de la educación en los establecimientos educativos. Calidad 11</t>
  </si>
  <si>
    <t>Apoyo profesional para acompañar, asistir técnica y pedagógicamente en las labores de planeación, implementación, seguimiento y evaluación de estrategias de calidad de la educación en los establecimientos educativos. Calidad 14</t>
  </si>
  <si>
    <t>Apoyo profesional para acompañar, asistir técnica y pedagógicamente en las labores de planeación, implementación, seguimiento y evaluación de estrategias de calidad de la educación en los establecimientos educativos. Calidad 3</t>
  </si>
  <si>
    <t>Apoyo profesional para acompañar, asistir técnica y pedagógicamente en las labores de planeación, implementación, seguimiento y evaluación de estrategias de calidad de la educación en los establecimientos educativos. Calidad 13</t>
  </si>
  <si>
    <t>Contratación de cupos educativos,  para atender población urbana y rural en edad escolar y población en condiciones de extra edad, mediante modelo tradicional y/o flexible modalidad sistema educativo tutorial, en los municipios de las Subregiones Occidente y Suroeste. (Zona 1)</t>
  </si>
  <si>
    <t>Desde la firma del acta de inicio, hasta el 28 de noviembre</t>
  </si>
  <si>
    <t>Norma Especial</t>
  </si>
  <si>
    <t>Contratación de cupos educativos,  para atender población urbana y rural en edad escolar y población en condiciones de extra edad, mediante modelo tradicional y/o flexible modalidad sistema educativo tutorial, en los municipios de las Subregiones Suroeste, Oriente, Occidente y Norte</t>
  </si>
  <si>
    <t>Contratación de cupos educativos,  para atender población urbana y rural en edad escolar y población en condiciones de extra edad, mediante modelo tradicional y/o flexible modalidad sistema educativo tutorial, en los municipios de las Subregiones Occidente y Suroeste. (Zona 2)</t>
  </si>
  <si>
    <t>Contratación de cupos educativos,  para atender población urbana y rural en edad escolar y población en condiciones de extra edad, mediante modelo tradicional y/o flexible modalidad sistema educativo tutorial, en los municipios de la Subregión del Bajo Cauca</t>
  </si>
  <si>
    <t>Contratación de cupos educativos,  para atender población urbana y rural en edad escolar y población en condiciones de extra edad, mediante modelo tradicional y/o flexible modalidad sistema educativo tutorial, en los Municipios de las Subregiones de Occidente, Norte, Nordeste y Suroeste.</t>
  </si>
  <si>
    <t>Contratación de cupos educativos,  para atender población urbana y rural en edad escolar y población en condiciones de extra edad, mediante modelo tradicional y/o flexible modalidad sistema educativo tutorial, en los municipios de la subregión del Valle de Aburra.</t>
  </si>
  <si>
    <t>Contratación de cupos educativos,  para atender población urbana y rural en edad escolar y población en condiciones de extra edad, mediante modelo tradicional y/o flexible modalidad sistema educativo tutorial, en los Municipios de la Subregiones del Norte, Suroeste, Oriente, Valle de Aburra, Nordeste, Occidente y Magdalena Medio.</t>
  </si>
  <si>
    <t>Contratación de cupos educativos,  para atender población urbana y rural en edad escolar y población en condiciones de extra edad, mediante modelo tradicional y/o flexible modalidad sistema educativo tutorial, en los Municipios de la Subregión de Urabá.</t>
  </si>
  <si>
    <t>Contratación de cupos educativos,  para atender población urbana en edad escolar mediante modelo tradicional, en los Municipios de la Subregión de Urabá.</t>
  </si>
  <si>
    <t>Contratación de cupos educativos,  para atender población urbana en edad escolar mediante modelo tradicional, en los Municipios de la Subregión del Bajo Cauca.</t>
  </si>
  <si>
    <t>Contratación de cupos educativos,  para atender población urbana y rural en edad escolar, mediante modelo aceleración del aprendizaje.</t>
  </si>
  <si>
    <t>Administración de la prestación del servicio educativo en establecimientos educativos oficiales de la Subregión de Norte, Municipios: Belmira, Don Matías, Santa Rosa de Osos, San Pedro de los Milagros, Valdivia, Ituango, Yarumal. Subregión Bajo Cauca, Municipios: Caucasia, Cáceres, El Bagre, Nechí, Taraza, Zaragoza. Subregión Nordeste: Segovia, Remedios, Vegachi</t>
  </si>
  <si>
    <t>Administración de la prestación del servicio educativo en establecimientos educativos oficiales de la subregión de Urabá, Municipios: Arboletes, Carepa, Chigorodo, Necoclí, Mutata y San Pedro de Urabá</t>
  </si>
  <si>
    <t>Administración de la prestación del servicio educativo Indígena en establecimientos educativos oficiales de los 117 municipios no certificados del Departamento de Antioquia.</t>
  </si>
  <si>
    <t xml:space="preserve">Administración de la prestación del servicio educativo en establecimientos educativos oficiales de la subregión del Magdalena Medio, Municipios: Maceo, Puerto Nare, Puerto Berrio, Puerto Triunfo, Yondo. Subregión Oriente, Municipios: San Carlos. Subregión Occidente, Municipios: Santafé de Antioquia, Dabeiba, Buritica. Subregión Suroeste, Municipios: Amaga, Betania, Betulia; Ciudad Bolívar, Jardín y Salgar. Subregión Valle de Aburra, Municipios: Caldas. Subregión Nordeste, Municipios: Remedios </t>
  </si>
  <si>
    <t>Contratación de operación del modelo de formación a población extra edad y adultos afectada por el conflicto, en la Subregión de Urabá.</t>
  </si>
  <si>
    <t>Contratación operación del modelo SER de formación a población extraedad y adultos.</t>
  </si>
  <si>
    <t>Contratación operación del modelo CIBERCOLEGIO de formación a población extra edad y adultos, en municipios no certificados de Antioquia.</t>
  </si>
  <si>
    <t>Contratación operación del modelo de formación a población extra edad y adultos, estrategia La escuela busca la mujer adulta.</t>
  </si>
  <si>
    <t>Prestar servicios de apoyo a la gestión para proveer profesionales y especialistas en apoyo pedagógico para la atención de los estudiantes en situación de discapacidad, vulnerabilidad, o con talentos excepcionales, de las instituciones educativas de los 117 municipios no certificados del Departamento de Antioquia.</t>
  </si>
  <si>
    <t>Administración de la prestación del servicio educativo Indígena en establecimientos educativos oficiales de los municipios no certificados del departamento de Antioquia, en los que haya presencia de población indígena.</t>
  </si>
  <si>
    <t>Prestar los servicios para apoyar el mejoramiento de la enseñanza y apropiación de las matemáticas en los establecimientos educativos de Antioquia.</t>
  </si>
  <si>
    <t>FORTALECER LAS COMPETENCIAS BÁSICAS DE LENGUAJE Y MATEMÁTICAS EN ESTUDIANTES DE GRADO 10 Y 11 DE LOS 117 MUNICIPIOS NO CERTIFICADOS DEL DEPARTAMENTO DE ANTIOQUIA A TRAVES DEL SISTEMA POLIMODAL</t>
  </si>
  <si>
    <t>Desarrollar la segunda fase de Rectores Líderes Transformadores (RLT) en cinco subregiones (Occidente, Oriente, Suroeste, Urabá y Valle de Aburrá) del departamento de Antioquia. – Formación de rectores en  Liderazgo Integral y Transformador.</t>
  </si>
  <si>
    <t>Prestación de servicios para apoyar el seguimiento a profesionales que se desempeñan como docentes en instituciones educativas del Departamento de Antioquia, en la enseñanza del modelo educativo Teach For All.</t>
  </si>
  <si>
    <t>10 meses y 5 días</t>
  </si>
  <si>
    <t>Prestación de servicios educativos de formación para el trabajo y desarrollo humano y la entrega de apoyos de bienestar a los beneficiarios del programa jóvenes con futuro</t>
  </si>
  <si>
    <t>10  meses y 8 días</t>
  </si>
  <si>
    <t>Prestar servicio de transporte escolar de os alumnos de la institución Educativa Rural Los Ángeles, para garantizar el derecho a la educación</t>
  </si>
  <si>
    <t>109 dias</t>
  </si>
  <si>
    <t>Suministrar tiquetes aéreos para vuelos regionales, nacionales e internacionales, para funcionarios, directivos docentes y docentes  de la Secretaría de Educación de Antioquia</t>
  </si>
  <si>
    <t>Prestar servicios de apoyo a la gestión para proveer profesionales y especialistas en apoyo pedagógico para la atención de los estudiantes en situación de discapacidad, vulnerabilidad, o con talentos excepcionales, de las instituciones educativas de los 117 municipios no certificados del Departamento de Antioquia. (2DO SEMESTRE)</t>
  </si>
  <si>
    <t>Julio</t>
  </si>
  <si>
    <t xml:space="preserve"> 5 MESES</t>
  </si>
  <si>
    <t>Cofinanciar el servicio de transporte escolar en el Municipio de Amagá</t>
  </si>
  <si>
    <t>Convenio de Asociación</t>
  </si>
  <si>
    <t>Cofinanciar el servicio de transporte escolar en el Municipio de Andes</t>
  </si>
  <si>
    <t>Cofinanciar el servicio de transporte escolar en el Municipio de Angelopolis</t>
  </si>
  <si>
    <t>Cofinanciar el servicio de transporte escolar en el Municipio de Betania</t>
  </si>
  <si>
    <t>Cofinanciar el servicio de transporte escolar en el Municipio de Betulia</t>
  </si>
  <si>
    <t>Cofinanciar el servicio de transporte escolar en el  Municipio  de Caramanta</t>
  </si>
  <si>
    <t>Cofinanciar el servicio de transporte escolar en el Municipio de Cisneros</t>
  </si>
  <si>
    <t>Cofinanciar el servicio de transporte escolar en el Municipio de Ciudad Bolivar</t>
  </si>
  <si>
    <t>Cofinanciar el servicio de transporte escolar en el Municipio de Concordia</t>
  </si>
  <si>
    <t>Cofinanciar el servicio de transporte escolar en el Municipio de Fredonia</t>
  </si>
  <si>
    <t>Cofinanciar el servicio de transporte escolar en el Municipio de Hispania</t>
  </si>
  <si>
    <t>Cofinanciar el servicio de transporte escolar en el Municipio de Jardín</t>
  </si>
  <si>
    <t>Cofinanciar el servicio de transporte escolar en el Municipio de Jericó</t>
  </si>
  <si>
    <t>Cofinanciar el servicio de transporte escolar en el Municipio de La Pintada</t>
  </si>
  <si>
    <t>Cofinanciar el servicio de transporte escolar en el Municipio de Salgar</t>
  </si>
  <si>
    <t>Cofinanciar el servicio de transporte escolar en el Municipio de Remedios</t>
  </si>
  <si>
    <t>Cofinanciar el servicio de transporte escolar en el Municipio de San Roque</t>
  </si>
  <si>
    <t>Cofinanciar el servicio de transporte escolar en el Municipio de Santa Barbara</t>
  </si>
  <si>
    <t>Cofinanciar el servicio de transporte escolar en el Municipio de  Santo Domingo</t>
  </si>
  <si>
    <t>Cofinanciar el servicio de transporte escolar en el Municipio de  Segovia</t>
  </si>
  <si>
    <t xml:space="preserve">Cofinanciar el servicio de transporte escolar en el Municipio de  Támesis </t>
  </si>
  <si>
    <t>Cofinanciar el servicio de transporte escolar en el Municipio de Tarso</t>
  </si>
  <si>
    <t>Cofinanciar el servicio de transporte escolar en el Municipio de Titiribí</t>
  </si>
  <si>
    <t>Cofinanciar el servicio de transporte escolar en el Municipio de Urrao</t>
  </si>
  <si>
    <t>Cofinanciar el servicio de transporte escolar en el Municipio de Valparaiso</t>
  </si>
  <si>
    <t>Cofinanciar el servicio de transporte escolar en el Municipio de Vegachí</t>
  </si>
  <si>
    <t>Cofinanciar el servicio de transporte escolar en el Municipio de Venecia</t>
  </si>
  <si>
    <t>Cofinanciar el servicio de transporte escolar en el Municipio de Yali</t>
  </si>
  <si>
    <t>Cofinanciar el servicio de transporte escolar en el Municipio de Yolombó</t>
  </si>
  <si>
    <t>Cofinanciar el servicio de transporte escolar en el Municipio de Abriaqui</t>
  </si>
  <si>
    <t>Cofinanciar el servicio de transporte escolar en el Municipio de Anzá</t>
  </si>
  <si>
    <t>Cofinanciar el servicio de transporte escolar en el Municipio de Armenia</t>
  </si>
  <si>
    <t>Cofinanciar el servicio de transporte escolar en el Municipio de Buriticá</t>
  </si>
  <si>
    <t>Cofinanciar el servicio de transporte escolar en el Municipio de Caicedo</t>
  </si>
  <si>
    <t>Cofinanciar el servicio de transporte escolar en el Municipio de Cañasgordas</t>
  </si>
  <si>
    <t xml:space="preserve">Cofinanciar el servicio de transporte escolar en el Municipio de Carepa </t>
  </si>
  <si>
    <t xml:space="preserve">Cofinanciar el servicio de transporte escolar en el Municipio de Chigorodó </t>
  </si>
  <si>
    <t>Cofinanciar el servicio de transporte escolar en el Municipio de  Dabeiba</t>
  </si>
  <si>
    <t>Cofinanciar el servicio de transporte escolar en el Municipio de Ebéjico</t>
  </si>
  <si>
    <t>Cofinanciar el servicio de transporte escolar en el Municipio de Frontino</t>
  </si>
  <si>
    <t>Cofinanciar el servicio de transporte escolar en el Municipio de Giraldo</t>
  </si>
  <si>
    <t>Cofinanciar el servicio de transporte escolar en el  Municipio  de Heliconia</t>
  </si>
  <si>
    <t>Cofinanciar el servicio de transporte escolar en el Municipio de Liborina</t>
  </si>
  <si>
    <t>Cofinanciar el servicio de transporte escolar en el Municipio de Murindó</t>
  </si>
  <si>
    <t>Cofinanciar el servicio de transporte escolar en el Municipio de Mutatá</t>
  </si>
  <si>
    <t>Cofinanciar el servicio de transporte escolar en el Municipio de Necoclí</t>
  </si>
  <si>
    <t>Cofinanciar el servicio de transporte escolar en el Municipio de Olaya</t>
  </si>
  <si>
    <t>Cofinanciar el servicio de transporte escolar en el Municipio de Peque</t>
  </si>
  <si>
    <t>Cofinanciar el servicio de transporte escolar en el Municipio de San Jeronimo</t>
  </si>
  <si>
    <t>Cofinanciar el servicio de transporte escolar en el Municipio de San Pedro de urabá</t>
  </si>
  <si>
    <t>Cofinanciar el servicio de transporte escolar en el Municipio de Santa fe de Antioquia</t>
  </si>
  <si>
    <t>Cofinanciar el servicio de transporte escolar en el Municipio de Sopetran</t>
  </si>
  <si>
    <t>Cofinanciar el servicio de transporte escolar en el Municipio de Uramita</t>
  </si>
  <si>
    <t>Cofinanciar el servicio de transporte escolar en el Municipio de Vigia del Fuerte</t>
  </si>
  <si>
    <t>Cofinanciar el servicio de transporte escolar en el Municipio de  Arboletes</t>
  </si>
  <si>
    <t>Cofinanciar el servicio de transporte escolar en el Municipio de  Angostura</t>
  </si>
  <si>
    <t>Cofinanciar el servicio de transporte escolar en el Municipio de  Belmira</t>
  </si>
  <si>
    <t>Cofinanciar el servicio de transporte escolar en el Municipio de Briceño</t>
  </si>
  <si>
    <t>Cofinanciar el servicio de transporte escolar en el Municipio de Cáceres</t>
  </si>
  <si>
    <t>Cofinanciar el servicio de transporte escolar en el Municipio de Campamento</t>
  </si>
  <si>
    <t>Cofinanciar el servicio de transporte escolar en el Municipio de Caracoli</t>
  </si>
  <si>
    <t>Cofinanciar el servicio de transporte escolar en el Municipio de Carolina del principe</t>
  </si>
  <si>
    <t>Cofinanciar el servicio de transporte escolar en el Municipio de Caucasia</t>
  </si>
  <si>
    <t>Cofinanciar el servicio de transporte escolar en el Municipio de  Don Matias</t>
  </si>
  <si>
    <t>Cofinanciar el servicio de transporte escolar en el Municipio de El Bagre</t>
  </si>
  <si>
    <t>Cofinanciar el servicio de transporte escolar en el Municipio de Entrerrios</t>
  </si>
  <si>
    <t>Cofinanciar el servicio de transporte escolar en el Municipio de Gómez Plata</t>
  </si>
  <si>
    <t>Cofinanciar el servicio de transporte escolar en el Municipio de Guadalupe</t>
  </si>
  <si>
    <t>Cofinanciar el servicio de transporte escolar en el Municipio de Ituango</t>
  </si>
  <si>
    <t>Cofinanciar el servicio de transporte escolar en el Municipio de  Maceo</t>
  </si>
  <si>
    <t>Cofinanciar el servicio de transporte escolar en el Municipio de Nechi</t>
  </si>
  <si>
    <t>Cofinanciar el servicio de transporte escolar en el Municipio de  Puerto Berrio</t>
  </si>
  <si>
    <t>Cofinanciar el servicio de transporte escolar en el Municipio de  Puerto Nare</t>
  </si>
  <si>
    <t>Cofinanciar el servicio de transporte escolar en el Municipio de  Puerto Triunfo</t>
  </si>
  <si>
    <t>Cofinanciar el servicio de transporte escolar en el Municipio de  San Andres de Cuerquia</t>
  </si>
  <si>
    <t>Cofinanciar el servicio de transporte escolar en el Municipio de San José de la Montaña</t>
  </si>
  <si>
    <t>Cofinanciar el servicio de transporte escolar en el Municipio de  San Pedro de los Milagros</t>
  </si>
  <si>
    <t>Cofinanciar el servicio de transporte escolar en el Municipio de Santa Rosa de Osos</t>
  </si>
  <si>
    <t>Cofinanciar el servicio de transporte escolar en el Municipio de Tarazá</t>
  </si>
  <si>
    <t>Cofinanciar el servicio de transporte escolar en el Municipio de Toledo</t>
  </si>
  <si>
    <t>Cofinanciar el servicio de transporte escolar en el Municipio de Valdivia</t>
  </si>
  <si>
    <t>Cofinanciar el servicio de transporte escolar en el Municipio de Yarumal</t>
  </si>
  <si>
    <t>Cofinanciar el servicio de transporte escolar en el Municipio de Abejorral</t>
  </si>
  <si>
    <t>Cofinanciar el servicio de transporte escolar en el Municipio de  Alejandría</t>
  </si>
  <si>
    <t>Cofinanciar el servicio de transporte escolar en el Municipio de Barbosa</t>
  </si>
  <si>
    <t xml:space="preserve">Cofinanciar el servicio de transporte escolar en el Municipio de Caldas </t>
  </si>
  <si>
    <t>Cofinanciar el servicio de transporte escolar en el Municipio de  Cocorná</t>
  </si>
  <si>
    <t xml:space="preserve">Cofinanciar el servicio de transporte escolar en el Municipio de Concepción </t>
  </si>
  <si>
    <t>Cofinanciar el servicio de transporte escolar en el Municipio de En Carmen de Viboral</t>
  </si>
  <si>
    <t>Cofinanciar el servicio de transporte escolar en el Municipio de  el Peñol</t>
  </si>
  <si>
    <t>Cofinanciar el servicio de transporte escolar en el Municipio de  El Retiro</t>
  </si>
  <si>
    <t>Cofinanciar el servicio de transporte escolar en el Municipio de el Santuario</t>
  </si>
  <si>
    <t>Cofinanciar el servicio de transporte escolar en el Municipio de  Granada</t>
  </si>
  <si>
    <t>Cofinanciar el servicio de transporte escolar en el Municipio de Guarne</t>
  </si>
  <si>
    <t>Cofinanciar el servicio de transporte escolar en el Municipio de Guatapé</t>
  </si>
  <si>
    <t>Cofinanciar el servicio de transporte escolar en el Municipio de la Ceja del Tambo</t>
  </si>
  <si>
    <t>Cofinanciar el servicio de transporte escolar en el Municipio de  La Estrella</t>
  </si>
  <si>
    <t>Cofinanciar el servicio de transporte escolar en el Municipio de la Unión</t>
  </si>
  <si>
    <t>Cofinanciar el servicio de transporte escolar en el Municipio de Marinilla</t>
  </si>
  <si>
    <t>Cofinanciar el servicio de transporte escolar en el Municipio de Nariño</t>
  </si>
  <si>
    <t xml:space="preserve">Cofinanciar el servicio de transporte escolar en el Municipio de San Carlos </t>
  </si>
  <si>
    <t>Cofinanciar el servicio de transporte escolar en el Municipio de  San Francisco</t>
  </si>
  <si>
    <t>Cofinanciar el servicio de transporte escolar en el Municipio de San Luis</t>
  </si>
  <si>
    <t>Cofinanciar el servicio de transporte escolar en el Municipio de  San Rafael</t>
  </si>
  <si>
    <t>Cofinanciar el servicio de transporte escolar en el Municipio de San Vicente</t>
  </si>
  <si>
    <t xml:space="preserve">Cofinanciar el servicio de transporte escolar en el Municipio de Sonsón  </t>
  </si>
  <si>
    <t>Cofinanciar el servicio de transporte escolar en el Municipio de Amalfi</t>
  </si>
  <si>
    <t>Cofinanciar el servicio de transporte escolar en el Municipio de Montebello</t>
  </si>
  <si>
    <t xml:space="preserve">Cofinanciar el servicio de transporte escolar en el Municipio de Pueblo Rico </t>
  </si>
  <si>
    <t>Vinculación del Departamento de Antioquia en EXPOARTESANO 2014</t>
  </si>
  <si>
    <t>agosto</t>
  </si>
  <si>
    <t>Apoyo profesional para la gestión y evaluación del os contenidos digitales con enfoque de género que sean publicados en el portal de mujeres digitales</t>
  </si>
  <si>
    <t>Traslado</t>
  </si>
  <si>
    <t>Apoyo profesional en educación con enfoque de género y elaboración de contenidos digitales del Programa Mujeres Digitales.</t>
  </si>
  <si>
    <t>Apoyo profesional en comunicaciones y elaboración de contenidos digitales para el portal del Programa Mujeres Digitales.</t>
  </si>
  <si>
    <t>Apoyo profesional para realizar los desarrollos gráficos y las ediciones multimediales requeridas para incluir en el portal y en los contenidos del Programa Mujeres Digitales.</t>
  </si>
  <si>
    <t>Apoyo profesional para la producción de los contenidos digitales periodísticos que serán alojados en el portal del Programa Mujeres Digitales.</t>
  </si>
  <si>
    <t>Apoyo profesional para la producción de los contenidos digitales educativos que serán alojados en el portal del Programa Mujeres Digitales.</t>
  </si>
  <si>
    <t>Apoyo profesional para la producción de los contenidos digitales y dinamización de redes que estarán alojadas en el portal del Programa Mujeres Digitales.</t>
  </si>
  <si>
    <t>Apoyo profesional para programar, diseñar, publicar, administrar y velar por el correcto funcionamiento del portal y del Programa Mujeres Digitales.</t>
  </si>
  <si>
    <t>Realización y producción de actividades, eventos y hechos educativos de la Secretaría de Educación. Central de medios: pauta en medios de comunicación Material Impreso, POP, TV, Publicidad: diseño de estrategias, campañas, promos. Agencia, Operación logística  y gran formato: vallas, pendones, pasacalles</t>
  </si>
  <si>
    <t xml:space="preserve">Terminación de la I.E. Nechí del municipio de Nechí, Antioquia </t>
  </si>
  <si>
    <t>Construcción de auditorio en la I.E  Industrial Antonio Álvarez Restrepo del municipio de Sonsón</t>
  </si>
  <si>
    <t>Interventoría técnica, administrativa y financiera al contrato "Terminación de  las obras en la I.E 20 de Julio e I.E La Esmeralda en el municipio de El Bagre"</t>
  </si>
  <si>
    <t>Concurso de méritos</t>
  </si>
  <si>
    <t xml:space="preserve">Mantenimiento general a la infraestructura educativa de la institución Educativa I.E. Pedro Nel Ospina Sede Principal y Sede Antonio Araque en el municipio de Ituango </t>
  </si>
  <si>
    <t>Terminación de las obras en la I.E Benjamín Correa en el municipio de Titiribí</t>
  </si>
  <si>
    <t>Terminación de la IER Montenegro, corregimiento Barroblanco del municipio de Tarazá, Antioquia</t>
  </si>
  <si>
    <t>Construcción de bloque en la I.E. Félix María Restrepo del municipio de La Unión, Antioquia (Nueva I.E. Cultural de la Unión).</t>
  </si>
  <si>
    <t>Interventoría técnica, administrativa, financiera y juridica  al contrato "Construcción Bloque II de la IER Los Llanos , municipio de Peque"</t>
  </si>
  <si>
    <t>Culminación de la infraestructura en la I.E. Gaspar de Rodas Sede Jardín, en el municipio de Cáceres.</t>
  </si>
  <si>
    <t>Interventoría técnica, administrativa, financiera y juridica  al contrato " Construcción  de la Segunda etapa de la IER Montenegro del Municipio de Tarazá - Antioquia y construcción  de la Segunda Etapa de la IER La Caucana del Municipio de Tarazá - Antioquia"</t>
  </si>
  <si>
    <t>Interventoría técnica, administrativa, financiera y juridica  al contrato "Mantenimiento general a la infraestructura educativa de la institución Educativa I.E. Pedro Nel Ospina Sede Principal en el municipio de Ituango" y "Mantenimiento general a la infraestructura educativa de la institución Educativa I.E. Pedro Nel Ospina Sede Antonio Araque" en el municipio de Ituango</t>
  </si>
  <si>
    <t xml:space="preserve">Terminación de las obras en la I.E La Caucana en el municipio de Tarazá </t>
  </si>
  <si>
    <t>Estudio de vulnerabilidad sísmica y diseño estructural para reforzamiento de la estructura de bloque educativo de la I.E. Normal Superior del municipio de Jericó, Antioquia</t>
  </si>
  <si>
    <t xml:space="preserve">60 dias </t>
  </si>
  <si>
    <t>Adecuación y mantenimiento de la infraestructura educativa rural de la IE de Jesús (Sede Cecilia Restrepo) , IE Lázaro Restrepo, CER Morelia, CER Llanaditas, CER Majagual  y CER Partidas  de Morelia del Municipio de Concordia, Antioquia</t>
  </si>
  <si>
    <t xml:space="preserve">abril </t>
  </si>
  <si>
    <t>Mejoramiento de espacios de aprendizaje con el mantenimiento y adecuaciones de la IER Alto Dolores, la IER Las Brisas, la IER San Laureano, la IER La Unión y la IER Cristo Rey - Secundaria, en varias veredas de la zona rural del Municipio de Maceo, Antioquia</t>
  </si>
  <si>
    <t xml:space="preserve">Abril </t>
  </si>
  <si>
    <t xml:space="preserve">Mejoramiento de espacios de aprendizaje con el mantenimiento de la IE Normal Superior de San Roque, el CER Santa Isabel del Nare y la IER San Matías, en zona urbana y varias veredas de la zona rural del Municipio de San Roque, Antioquia.    </t>
  </si>
  <si>
    <t>Mejoramiento de espacios de aprendizaje en el IE Lorenzo Yalí Sección EU Yalí, en zona urbana del Municipio de Yalí, Antioquia</t>
  </si>
  <si>
    <t xml:space="preserve">Mejoramiento de la infraestructura educativa en la Institución Educativa Colombia e Institución Educativa Rural Villa Nelly en el municipio de Carepa </t>
  </si>
  <si>
    <t xml:space="preserve"> Selección Abreviada </t>
  </si>
  <si>
    <t xml:space="preserve">Mejoramiento de la infraestructura Educativa en la Institución Educativa Luis Carlos Galán Sarmiento e Institución Educativa Rural 25 de Agosto en el Municipio de Carepa  </t>
  </si>
  <si>
    <t>“Mejoramiento de la Infraestructura Educativa en el CER EL PUEBLITO del Municipio de Yarumal, Antioquia"</t>
  </si>
  <si>
    <t>Mantenimiento y mejoramiento de la infraestructura educativa de los COLEGIO PIO XI, I. E. FELIX MARIA RESTREPO LONDOÑO y I. E. MARCO EMILIO LOPEZ GALLEGO, municipio de LA UNIÓN</t>
  </si>
  <si>
    <t>Mantenimiento y mejoramiento de la infraestructura educativa de la I. E. NUESTRA SEÑORA DEL PILAR, municipio de Guatapé</t>
  </si>
  <si>
    <t>“Mejoramiento de la Infraestructura Educativa enel CER LA CANDELARIA del Municipio de Belmira, Antioquia"</t>
  </si>
  <si>
    <t>Ampliación de la Institución Educativa Pio XII, sede Gabriela González en el Municipio de San Pedro de los Milagros, Antioquia</t>
  </si>
  <si>
    <t>Mantenimiento y adecuación de la infraestructura de las instituciones: Julio Restrepo sede 1 (Liceo Julio Restrepo), Julio Restrepo sede 4 (Ramón Vélez Isaza), Chaquiro Abajo y Carlos Vieco Ortiz del Municipio de Salgar, Antioquia.</t>
  </si>
  <si>
    <t xml:space="preserve">Mejoramiento de la infraestructura educativa en la Institución Educativa Murindó en el municipio de Murindó, Antioquia </t>
  </si>
  <si>
    <t xml:space="preserve">Selección Abreviada </t>
  </si>
  <si>
    <t>Adecuación y ampliación de la IE Perla del Citará (Sección A) del Municipio de Betania, Antioquia.</t>
  </si>
  <si>
    <t>CONSTRUCCIÓN DE LA CUBIERTA DEL PATIO DE RECREO DE LA INSTITUCIÓN EDUCATIVA RAFAEL URIBE URIBE SEDE MODELO GUILLERMO VALENCIA DEL MUNICIPIO DE VALPARAÍSO, ANTIOQUIA</t>
  </si>
  <si>
    <t xml:space="preserve">Mejoramiento de la infraestructura educativa  en la Institución Educativa  I. E. ANTONIO ROLDAN BETANCUR sede Eduardo Correa, municipio de Tarazá, Antioquia. </t>
  </si>
  <si>
    <t xml:space="preserve"> Interventoría técnica, administrativa, financiera, ambiental y legal para el contrato de Mejoramiento de espacios de aprendizaje con el mantenimiento y adecuación a la infraestructura de la IE Carlos Arturo Duque Ramírez - Sede EU San Luis Beltrán, en zona urbana del Municipio de Puerto Nare, Antioquia.</t>
  </si>
  <si>
    <t>ESTUDIO DE VULNERABILIDAD SÍSMICA EN LA INSTITUCIÓN EDUCATIVA CACIQUE TONÉ  DEL MUNICIPIO DE URRAO</t>
  </si>
  <si>
    <t>Servicio de conectividad internet, adecuación y montaje de redes de datos y servicios relacionados para sedes educativas oficiales de los municipios no certificados, en el marco del programa Antioquia Digital para el mejoramiento de la calidad educativa.</t>
  </si>
  <si>
    <t>Operación Logística del Premio Antioquia la Mas Educada 2014</t>
  </si>
  <si>
    <t xml:space="preserve">4,5 meses </t>
  </si>
  <si>
    <t>ADQUIRIR MOBILIARIO ESCOLAR PARA LAS INSTITUCIONES EDUCATIVAS OFICIALES DE LOS MUNICIPIOS NO CERTIFICADOS DEL DEPARTAMENTO DE ANTIOQUÍA</t>
  </si>
  <si>
    <t>Dotación Tecnológica para Establecimientos Educativos en el marco del programa Antioquia Digital para el mejoramiento de la calidad educativa.</t>
  </si>
  <si>
    <t xml:space="preserve">Reposición del Centro Educativo Rural La Brisa en el municipio de Buritica, Antioquia </t>
  </si>
  <si>
    <t>Interventoría técnica, administrativa, financiera y juridica  al contrato " Adecuación y ampliación de la IE Perla del Citará (Sección A) del Municipio de Betania, Antioquia."</t>
  </si>
  <si>
    <t xml:space="preserve">Apoyo a la Gestión Administrativa de la Secretaría de Educación de Antioquia para el cumplimiento de sus objetivos educativos, culturales, de capacitación, deportivos, recreativos y lúdicos. </t>
  </si>
  <si>
    <t>Diseño e implementación de  estrategias de formación dirigida a docentes  en   uso básico y pedagógico de TIC para contribuir con el mejoramiento de la calidad educativa en los municipios no certificados en el departamento de Antioquia.</t>
  </si>
  <si>
    <t>Mejoramiento de espacios de aprendizaje con el mantenimiento y adecuación a la infraestructura de la IE Jorge Enrique Villegas, ubicada en el Corregimiento de La Pesca en el Municipio de Puerto Nare, Antioquia.</t>
  </si>
  <si>
    <t xml:space="preserve">4 meses </t>
  </si>
  <si>
    <t xml:space="preserve">Interventoría técnica, administrativa, financiera y juridica al contrato "Ampliación de la I.E. PADRE ROBERTO ARROYAVE VELEZ, del Municipio de San Pedro de los Milagros, Antioquia". </t>
  </si>
  <si>
    <t xml:space="preserve">Concurso de Méritos </t>
  </si>
  <si>
    <t xml:space="preserve">Mantenimiento de la infraestructura física del Centro Educativo Rural La Fé   y del Centro Educativo Rural Santiago Santamaria, del municipio de Jericó, Antioquia </t>
  </si>
  <si>
    <t xml:space="preserve">2 meses </t>
  </si>
  <si>
    <t>Adecuación y mantenimiento de infraestructura educativa en las Instituciones educativas I.E Anzá; IER Asención Montoya de Torres sede bachillerato y sede primaria, CER la Pastorera del Municipio de Anzá,  Antioquia.</t>
  </si>
  <si>
    <t xml:space="preserve">3 meses </t>
  </si>
  <si>
    <t>Mejoramiento en la infraestructura educativa en el CER Pavarandoncito y CER La Milagrosa, en el municipio de Mutatá</t>
  </si>
  <si>
    <t xml:space="preserve">Construcción de cubierta metálica para la placa polideportiva de la IE Mutatá, en el municipio de Mutatá, Antioquia </t>
  </si>
  <si>
    <t xml:space="preserve">3,5 meses </t>
  </si>
  <si>
    <t>Tercera fase  de los proyectos de  apropiación y contenidos del programa Antioquia Digital para el mejoramiento de la calidad educativa.</t>
  </si>
  <si>
    <t>AUNAR ESFUERZOS PARA EL DESARROLLO DEL PROGRAMA “SEMILLEROS DE INNOVACIÓN Y EMPRENDIMIENTO” EN EL DEPARTAMENTO DE ANTIOQUIA</t>
  </si>
  <si>
    <t>Mejoramiento de espacios de aprendizaje con el mantenimiento y adecuación a la infraestructura de la IE Carlos Arturo Duque Ramírez - Sede EU San Luis Beltrán, en zona urbana del Municipio de Puerto Nare, Antioquia</t>
  </si>
  <si>
    <t>180 días</t>
  </si>
  <si>
    <t>Terminación de las obras en la CER San Antonio en el municipio de Montebello</t>
  </si>
  <si>
    <t>Mantenimiento y mejoramiento de la infraestructura educativa de la E U PROCESA DELGADO, municipio de ALEJANDRÍA</t>
  </si>
  <si>
    <t>Mantenimiento y mejoramiento de la infraestructura educativa del LICEO DE ALEJANDRIA, municipio de ALEJANDRÍA</t>
  </si>
  <si>
    <t>Mantenimiento y mejoramiento de la infraestructura educativa de los C. E. R. LA INMACULADA y C. E. R. PIEDRAS ABAJO, municipio de ALEJANDRÍA</t>
  </si>
  <si>
    <t>Mantenimiento y mejoramiento de la infraestructura educativa de los I. E. SANTA ANA, I. E. R. EL EDEN, C. E. R. EL TABOR y C. E. R. LA CASCADA, municipio de GRANADA</t>
  </si>
  <si>
    <t>Mantenimiento de la infraestructura de la IE Pascual Correa, sede Luis Eduardo Valencia del Municipio de Amagá, Antioquia.</t>
  </si>
  <si>
    <t>“Adecuación de las aulas temporales de la IE J. Iván Cadavid del Municipio de Urrao, Antioquia”.</t>
  </si>
  <si>
    <t>Ampliación del CER Elena Benítez del Municipio de Urrao, Antioquia</t>
  </si>
  <si>
    <t xml:space="preserve"> Mejoramiento de la infraestructura educativa  en la Institución Educativa Rural Cuturú, corregimiento Cuturú, municipio de Caucasia, Antioquia.</t>
  </si>
  <si>
    <t>Interventoría técnica, administrativa, financiera y juridica al contrato " Mejoramiento de la infraestructura educativa  en la Institución Educativa Rural Cuturú, corregimiento Cuturú, municipio de Caucasia, Antioquia".</t>
  </si>
  <si>
    <t xml:space="preserve"> Ampliación de la infraestructura educativa  en la Institución Educativa Veinte de Julio sede los comodatos, municipio de el Bagre, Antioquia. </t>
  </si>
  <si>
    <t>Mejoramiento de la infraestructura educativa  en la Institución Educativa  Santo Cristo de Zaragoza, municipio de Zaragoza, Antioquia.</t>
  </si>
  <si>
    <t>Mejoramiento de la infraestructura educativa  en la Institución Educativa Rural Jesús Maria Valle Jaramillo, corregimiento la Granja, municipio de Ituango Antioquia</t>
  </si>
  <si>
    <t xml:space="preserve"> INTERVENTORÍA TÉCNICA, ADMINISTRATIVA, FINANCIERA, AMBIENTAL Y LEGAL PARA EL CONTRATO: "MEJORAMIENTO DE LA INFRAESTRUCTURA EDUCATIVA EN LAS INSTITUCIONES EDUCATIVAS, MARIA AUXILIADORA, INSTITUCIÓN EDUCATIVA CHIGORODÓ E INSTITUCIÓN EDUCATIVA MUNICIPAL JOSÉ DE LOS SANTOS ZUÑIGA EN EL MUNICIPIO DE CHIGORODÓ</t>
  </si>
  <si>
    <t>Interventoría técnica, administrativa, financiera y juridica al contrato "  Ampliación de la infraestructura educativa  en la Institución Educativa Veinte de Julio sede los comodatos, municipio de el Bagre, Antioquia."</t>
  </si>
  <si>
    <t>Interventoría técnica, administrativa, financiera y juridica al contrato: "Mejoramiento de la infraestructura educativa  en la Institución Educativa  Santo Cristo de Zaragoza, municipio de Zaragoza, Antioquia."</t>
  </si>
  <si>
    <t>Interventoría técnica, administrativa, financiera y juridica al contrato "Mejoramiento de la infraestructura educativa  en la Institución Educativa Rural Jesús Maria Valle Jaramillo, corregimiento la Granja, municipio de Ituango Antioquia"</t>
  </si>
  <si>
    <t>Aunar esfuerzos para incidir en el mejoramiento de la calidad de la educación superior bajo un nuevo modelo de regionalización en las sedes subregionales de la Universidad de Antioquia por fuera del Valle de Aburrá.</t>
  </si>
  <si>
    <t>12 MESES</t>
  </si>
  <si>
    <t>Realizar las capacitaciones programadas desde la Subsecretaría de Planificación Sectorial e Institucional de la Secretaría de Educación</t>
  </si>
  <si>
    <t>4,5 meses</t>
  </si>
  <si>
    <t>Desarrollo del programa  de televisión educativa Mi Clase y producción de clases en video para estudiantes y docentes de instituciones educativas oficiales de Antioquia.</t>
  </si>
  <si>
    <t>Aunar esfuerzos para la segunda fase de gestión académica y formación a instituciones educativas oficiales en los municipios no certificados del departamento de Antioquia en los programas Intel en la escuela y khan Academy.</t>
  </si>
  <si>
    <t>Aunar esfuerzos para articular  estrategias de Apropiación  de TIC con el centro de innovación educativo regional (CIER) y contribuir con el mejoramiento de la calidad educativa.</t>
  </si>
  <si>
    <t>Adquirir póliza contra accidentes para los estudiantes de instituciones educativas oficiales.</t>
  </si>
  <si>
    <t>Agosto</t>
  </si>
  <si>
    <t>1 año</t>
  </si>
  <si>
    <t>Administración de la prestación del servicio educativo Indígena de conformidad con el Decreto Nacional 2500 de 2010 y ampliación de cobertura para garantizar acceso a población Indígena.</t>
  </si>
  <si>
    <t>Cofinanciar el servicio de transporte escolar en el Municipio de Sabanalarga</t>
  </si>
  <si>
    <t>Cofinanciar el servicio de transporte escolar en el Municipio de San Juan de Urabá</t>
  </si>
  <si>
    <t>Cofinanciar el servicio de transporte escolar en el Municipio de Zaragoza</t>
  </si>
  <si>
    <t xml:space="preserve">Dotación de tabletas digitales para Establecimientos Educativos de Antioquia </t>
  </si>
  <si>
    <t xml:space="preserve">"Ampliación de la I.E. PADRE ROBERTO ARROYAVE VELEZ, del Municipio de San Pedro de los Milagros, Antioquia" </t>
  </si>
  <si>
    <t>“Mejoramiento de la Infraestructura Educativa en los Centros Educativos Rurales  Los Sauces, Patio Bonito y San Julian en el Municipio de Guadalupe, Antioquia"</t>
  </si>
  <si>
    <t xml:space="preserve">Mejoramiento de espacios de aprendizaje con el mantenimiento de la IER Salazar, la IER San Agustín, la IE Pueblo Nuevo y la IE Presbítero Gerardo Montoya Bloque 1, en zona urbana y varias veredas de la zona rural del Municipio de Amalfi, Antioquia.        </t>
  </si>
  <si>
    <t>Reposición del CER BALSORA en zona rural del municipio de Puerto Triunfo, Antioquia</t>
  </si>
  <si>
    <t xml:space="preserve">Mejoramiento a la infraestructura educativa del C. E. R. SAN  ANTONIO y de I.E.R. EL GUAIMARO - SEDE PRINCIPAL, en el municipio de Taraza, Antioquia </t>
  </si>
  <si>
    <t>Mantenimiento y mejoramiento de la infraestructura educativa del IE Presbítero Libardo Aguirre y los CER Peláez, Remango y Esther Gómez Arias, del municipio de Concepción, Antioquia.</t>
  </si>
  <si>
    <t>Mantenimiento y mejoramiento de la infraestructura educativa de la I. E. SAN FRANCISCO, municipio de SAN FRANCISCO</t>
  </si>
  <si>
    <t xml:space="preserve">Ejecución de Obras complementarias en IER PUERTO GARZA Y CER LA ESPERANZA, del municipio de San Carlos, Antioquia </t>
  </si>
  <si>
    <t xml:space="preserve">Agosto </t>
  </si>
  <si>
    <t xml:space="preserve">1 mes </t>
  </si>
  <si>
    <t xml:space="preserve"> Obras de mantenimiento y adecuación en la IER La Ermita, sede La Ermita del Municipio de Ciudad Bolívar, Antioquia</t>
  </si>
  <si>
    <t>Adecuación y mantenimiento de 5 establecimientos educativos en el municipio de Ebéjico, Antioquia.</t>
  </si>
  <si>
    <t xml:space="preserve">Julio </t>
  </si>
  <si>
    <t xml:space="preserve">2,5 meses </t>
  </si>
  <si>
    <t>Reposición del Centro Educativos Rural Los Naranjos en el municipio de Dabeiba, Antioquia</t>
  </si>
  <si>
    <t>"Mejoramiento a la infraestructura educativa de la IER Uveros y el IER MONSEÑOR ESCOBAR VÉLEZ DAMAQUIEL en el municipio San Juan de Uraba, Antioquia"</t>
  </si>
  <si>
    <t>Interventoría técnica, administrativa, financiera, ambiental y legal para el contrato: "Mejoramiento a la infraestructura educativa de la IER Uveros y el IER MONSEÑOR ESCOBAR VÉLEZ DAMAQUIEL en el municipio San Juan de Uraba, Antioquia"</t>
  </si>
  <si>
    <t>Mejoramiento a la infraestructura educativa del CER ANTONIO NARIÑO - VEREDA ZAPINDONGA, Municipio san Pedro de Urabá, Antioquia</t>
  </si>
  <si>
    <t xml:space="preserve">Ampliación de la IE LEON XIII, en el municipio del Peñol, Antioquia </t>
  </si>
  <si>
    <t xml:space="preserve">Mantenimiento a la infraestructura educativa de los Centros Educativos Rurales La Cuelga, El Tablazo,  La Seca y el Silencio del municipio de Hispania, Antioquia </t>
  </si>
  <si>
    <t>Contratar el suministro de dotación de vestido y calzado de labor para el personal de la planta docente de las Instituciones Educativas de los Municipios no certificados del Departamento de Antioquia, que su remuneración mensual se a inferior a dos veces el salario mínimo legal vigente, Ley 70 de 1988.</t>
  </si>
  <si>
    <t>JULIO</t>
  </si>
  <si>
    <t xml:space="preserve">Acompañar a las Escuelas Normales Superiores en la sistematización del informe de autoevaluación para la verificación de las  condiciones básicas de calidad por parte del MEN </t>
  </si>
  <si>
    <t>Desarrollo del programa SER MAS MAESTRO, dirigido a docentes de los 117 municipios no certificados de Antioquia</t>
  </si>
  <si>
    <t>5 MESES</t>
  </si>
  <si>
    <t>Mejoramiento de la Enseñanza  y Apropiación  de la Lengua Castellana  en los Establecimientos Educativos de Antioquia.</t>
  </si>
  <si>
    <t>Construir las mallas curriculares de los ciclos 12 y 13 en el proceso de implementación de la etnoeducación en Antioquia.</t>
  </si>
  <si>
    <t>Producción y emisión de semifinales y final de las Olimpiadas del Conocimiento Antioquia 2014</t>
  </si>
  <si>
    <t>80111600</t>
  </si>
  <si>
    <t>APOYAR LA LÍNEA DE SOSTENIBILIDAD DE LOS PARQUES EDUCATIVOS, ASESORANDO EL MODELO DE FUNCIONAMIENTOS DESDE EL PUNTO DE VISTA JURÍDICO Y ADMINISTRATIVO</t>
  </si>
  <si>
    <t>60</t>
  </si>
  <si>
    <t>SUMINISTRO E INSTALACIÓN DE EQUIPOS DE SONIDO PARA IE MONSEÑOR JORGE IVÁN CADAVID DEL MUNICIPIO DE URRAO, ANTIOQUIA</t>
  </si>
  <si>
    <t>JUNIO</t>
  </si>
  <si>
    <t>30</t>
  </si>
  <si>
    <t>Mínima cuantía</t>
  </si>
  <si>
    <t>SUMINISTRO VIDRIOS PARA VENTANAS AULAS TEMPORALES DE LA IE MONSEÑOR JORGE IVÁN CADAVID DEL MUNICIPIO DE URRAO, ANTIOQUIA</t>
  </si>
  <si>
    <t>MEJORAMIENTO DE LA INFRAESTRUCTURA EDUCATIVA EN LAS INSTITUCIONES EDUCATIVAS MARIA AUXILIADORA, INSTITUCIÓN EDUCATIVA CHIGORODÓ E INSTITUCIÓN EDUCATIVA MUNICIPAL JOSÉ DE LOS SANTOS ZUÑIGA EN EL MUNICIPIO DE CHIGORODÓ</t>
  </si>
  <si>
    <t xml:space="preserve">Realizar actividades de apropiación social y educativa, desarrollo de contenidos y formación para el desarrollo de competencias, en el marco del programa de parques educativos y ciudadelas educativas del departamento.  </t>
  </si>
  <si>
    <t xml:space="preserve">Convenio de Asociación </t>
  </si>
  <si>
    <t>Dotación de redes de telecomunicaciones  y mesa de ayuda en Instituciones Educativas oficiales del departamento de Antioquia.</t>
  </si>
  <si>
    <t>Desarrollar el Foro Educativo Departamental 2014</t>
  </si>
  <si>
    <t>Prestar servicios profesionales de apoyo a la gestión para desarrollar el proyecto “La escuela busca el niño y la niña-educación en emergencias.”</t>
  </si>
  <si>
    <t>Aunar esfuerzos para incidir en el mejoramiento de las condiciones físicas, educativas, pedagógicas, ambientales y comunitarias de la I.E en el Barrio Paris del municipio de Bello</t>
  </si>
  <si>
    <t>15 meses</t>
  </si>
  <si>
    <t>Construcción de una Institución Educativa en el municipio de Itagüí, según proyecto presentado por el municipio.</t>
  </si>
  <si>
    <t>12 meses</t>
  </si>
  <si>
    <t>Terminación de las obras en la I.E Santo Tomas de Aquino del municipio de Guarne</t>
  </si>
  <si>
    <t>Adición al contrato "ELABORACIÓN DE LOS DISEÑOS, ESTUDIOS, CONSTRUCCIÓN E INTERVENTORÍA  DE PARQUES EDUCATIVOS EN MUNICIPIOS DEL DEPARTAMENTO DE ANTIOQUIA DENTRO DEL CONVENIO MARCO PARA LA EJECUCIÓN DE PROYECTOS ESTRATÉGICOS DE LA SECRETARIA DE EDUCACIÓN DEPARTAMENTAL. N° 2012-SS-15-0074 "</t>
  </si>
  <si>
    <t>CONTRATO 2013 CON VF</t>
  </si>
  <si>
    <t>contrato con VF</t>
  </si>
  <si>
    <t>Evaluación de Impacto del Proyecto  de Mejoramiento de la Educación Media en Antioquia</t>
  </si>
  <si>
    <t>83121701</t>
  </si>
  <si>
    <t>Prestar apoyo y asistencia técnica y profesional en la gestión del proyecto de mejoramiento de la educación media y de las rutas de la calidad en Antioquia.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</si>
  <si>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</si>
  <si>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Prestación de servicios de salud a través de la dispensación y aplicación de medicamentos y/o de insumos de salud para la población pobre en lo no cubierto con subsidios a la demanda, para dar respuesta a Acciones de Tutela en contra del Departamento-SSSA y a otras autorizaciones expedidas por el ente territorial Departamental. ESE HOSPITAL GENERAL DE MEDELLÍN.</t>
  </si>
  <si>
    <t>Prestación de Servicios de Salud de mediana y alta complejidad, dirigidos a la población pobre no cubierta con subsidios a la demanda del Departamento de Antioquia, incluye las atenciones de pacientes de los programas de VIH_SIDA y Tuberculosis. ESE HOSPITAL LA MARIA</t>
  </si>
  <si>
    <t>Prestación de Servicios de Salud Mental de mediana complejidad y servicios autorizados por la Secretaría Seccional de Salud y Protección Social de Antioquia, dirigidos a la población pobre no cubierta con subsidios a la del Departamento de Antioquia. ESE HOSPITAL MENTAL DE ANTIOQUIA</t>
  </si>
  <si>
    <t>Prestación de Servicios de Salud de mediana y alta complejidad y servicios autorizados por la Secretaría Seccional de Salud y Protección Social de Antioquia con calidad, oportunidad y pertinencia, dirigidos a la población pobre no cubierta con subsidios a la demanda del Departamento de Antioquia  ESE HOSPITAL MANUEL URIBE ANGEL DE ENVIGADO</t>
  </si>
  <si>
    <t>Prestación de Servicios de Salud de mediana complejidad y servicios autorizados por la Secretaría Seccional de Salud y Protección Social de Antioquia,  dirigidos a la población pobre no cubierta con subsidios a la demanda del departamento de Antioquia.  ESE HOSPITAL MARCO FIDEL SUAREZ DE BELLO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</si>
  <si>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</si>
  <si>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</si>
  <si>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JUAN DE DIOS DE RIONEGRO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</si>
  <si>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</si>
  <si>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HOSPITAL CESAR URIBE PIEDRAHITA</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</si>
  <si>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YARUMAL</t>
  </si>
  <si>
    <t>Prestación de Servicios de Salud de mental en el componente de tratamiento de la drogadicción y la fármaco-dependencia y servicios autorizados por la Secretaría Seccional de Salud y Protección Social de Antioquia con calidad, oportunidad y pertinencia, dirigidos a la población pobre no cubierta con subsidios a la demanda del departamento de Antioquia.  ESE CARISMA</t>
  </si>
  <si>
    <t>Prestación de Servicios de Salud de mediana complejidad y servicios autorizados por la Secretaría Seccional de Salud y Protección Social de Antioquia, dirigidos a la población pobre no cubierta con subsidios a la demanda del departamento de Antioquia.  ESE HOSPITAL LA MERCED DE CIUDAD BOLIVAR</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</si>
  <si>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JUAN DE DIOS DE SANTA FE DE ANTIOQUIA</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</si>
  <si>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RAFAEL DE YOLOMBO</t>
  </si>
  <si>
    <t>Prestación de Servicios de Salud de mediana y alta complejidad, dirigidos a la población pobre no cubierta con subsidios a la demanda del departamento de Antioquia, especialmente la ubicada en zona limítrofe con Córdoba. ESE HOSPITAL SAN JERONIMO DE MONTERIA</t>
  </si>
  <si>
    <t>Prestación de Servicios de Salud de mediana complejidad y servicios autorizados por la Secretaría Seccional de Salud y Protección Social de Antioquia, dirigidos a la población pobre no cubierta con subsidios a la demanda del departamento de Antioquia.  ESE HOSPITAL FRANCISCO VALDERRAMA</t>
  </si>
  <si>
    <t>Prestación de Servicios de Salud de mediana complejidad y servicios autorizados por la Secretaría Seccional de Salud y Protección Social de Antioquia, dirigidos a la población pobre no cubierta con subsidios a la demanda del Departamento de Antioquia.  ESE HOSPITAL VENANCIO DIAZ</t>
  </si>
  <si>
    <t>Prestación de Servicios de Salud de mediana complejidad y servicios del portafolio de la ESE, autorizados por la Secretaría Seccional de Salud y Protección Social de Antioquia, dirigidos a la población pobre no cubierta con subsidios a la demanda del Departamento de Antioquia.  ESE SANTA GERTRUDIS</t>
  </si>
  <si>
    <t>Prestación de Servicios de Salud de mediana complejidad y servicios del portafolio de la ESE, autorizados por la Secretaría Seccional de Salud y Protección Social de Antioquia, dirigidos a la población pobre no cubierta con subsidios a la demanda del Departamento de Antioquia. ESE LA CRUZ DE PUERTO BERRÍO</t>
  </si>
  <si>
    <t>Desde febrero 15 hasta diciembre 31 de 2014</t>
  </si>
  <si>
    <t xml:space="preserve">Prestación de  Servicios de Salud mental de  acuerdo con el portafolio institucional, dirigidos a la población victima del conflicto del Departamento de Antioquia </t>
  </si>
  <si>
    <t xml:space="preserve">Prestación de Servicios de Salud de mediana y alta complejidad  dirigidos a la población victima del conflicto del Departamento de Antioquia </t>
  </si>
  <si>
    <t>Prestación de servicios de salud de baja complejidad o de primer nivel de atención  para la  población pobre no cubierta con subsidios a la demanda residente en el municipio de Caicedo.</t>
  </si>
  <si>
    <t>Prestación de servicios de salud de baja complejidad o de primer nivel de atención para la  población pobre no cubierta con subsidios a la demanda residente en el municipio de Puerto Berrío</t>
  </si>
  <si>
    <t>Prestación de servicios de salud de baja complejidad o de primer nivel de atención para la  población pobre no cubierta con subsidios a la demanda residente en el municipio de Cáceres.</t>
  </si>
  <si>
    <t>Prestación de servicios de salud de baja complejidad o de primer nivel de atención para la  población pobre no cubierta con subsidios a la demanda residente en el municipio de Jericó.</t>
  </si>
  <si>
    <t>Prestación de servicios de salud de baja complejidad o de primer nivel de atención para la  población pobre no cubierta con subsidios a la demanda residente en el municipio de La Pintada.</t>
  </si>
  <si>
    <t>Prestación de servicios de salud de baja complejidad o de primer nivel de atención para la  población pobre no cubierta con subsidios a la demanda residente en el municipio de Murindó.</t>
  </si>
  <si>
    <t>Prestación de servicios de salud de baja complejidad o de primer nivel de atención para la  población pobre no cubierta con subsidios a la demanda residente en el municipio de Nechí.</t>
  </si>
  <si>
    <t>Prestación de servicios de salud de baja complejidad o de primer nivel de atención para la población pobre no cubierta con subsidios a la demanda residente en el municipio de San Juan de Urabá.</t>
  </si>
  <si>
    <t>8,5 meses</t>
  </si>
  <si>
    <t>Prestación de servicios de salud de baja complejidad o de primer nivel de atención para la población pobre no cubierta con subsidios a la demanda residente en el municipio de Uramita.</t>
  </si>
  <si>
    <t>Prestación de servicios de salud de baja complejidad o de primer nivel de atención para la población pobre no cubierta con subsidios a la demanda residente en el municipio de Sopetrán.</t>
  </si>
  <si>
    <t>Prestación de servicios de salud de baja complejidad o de primer nivel de atenciónpara la población pobre no cubierta con subsidios a la demanda residente en el municipio de Vigía del Fuerte</t>
  </si>
  <si>
    <t>Prestación de servicios de salud de baja complejidad o de primer nivel de atención para la  población pobre no cubierta con subsidios a la demanda residente en el municipio de Toledo.</t>
  </si>
  <si>
    <t>Prestación de servicios de salud de baja complejidad o de primer nivel de atención para la  población pobre no cubierta con subsidios a la demanda residente en el municipio de Tarazá.</t>
  </si>
  <si>
    <t>Prestación de servicios de salud de baja complejidad o de primer nivel de atención para la  población pobre no cubierta con subsidios a la demanda residente en el municipio de Gómez Plata.</t>
  </si>
  <si>
    <t>Prestación de servicios de salud de baja complejidad o de primer nivel de atención para la  población pobre no cubierta con subsidios a la demanda residente en el municipio de Zaragoza.</t>
  </si>
  <si>
    <t xml:space="preserve">Contratación Directa </t>
  </si>
  <si>
    <t>Proveer al  DEPARTAMENTO-SSSA el medicamento Imiglucerasa, para dar respuesta a fallo de Tutela y garantizar la continuidad del tratamiento a la señora Derly Juliana Ortiz.</t>
  </si>
  <si>
    <t>60 días</t>
  </si>
  <si>
    <t xml:space="preserve">Proveer al Departamento el medicamento Eculizumab (Soliris), para dar respuesta a fallos de tutela en contra del Departamento-SSSA y garantizar la continuidad del tratamiento pacientes, que hacen parte de la población pobre de Antioquia, y que tienen diagnóstico de  Hemoglobinuria Paroxística Nocturna. </t>
  </si>
  <si>
    <t>Garantizar la prestación de los servicios de atención psiquiátrica integral y asistencia social a las personas que sean declaradas jurídicamente inimputables por trastorno mental o inmadurez psicológica. Clínica San Juan de Dios de La Ceja.</t>
  </si>
  <si>
    <t xml:space="preserve">Prestar servicios de salud de mediana  alta complejidad POS y No POS para la población pobre  de Antioquia no cubierta con subsidios a la demanda y dar soporte a la red pública de hospitales de Antioquia y apoyar la referencia y contra referencia de pacientes. </t>
  </si>
  <si>
    <t xml:space="preserve">Prestación de servicios de salud de mediana y alta complejidad por la especialidad de cardiología, dirigidos a pacientes con enfermedad cardiaca y/o cardiovascular y que hagan parte de la población pobre de Antioquia no cubierta con subsidios a la demanda. </t>
  </si>
  <si>
    <t>Prestación de servicios de salud ambulatorios, hospitalarios y de complementación diagnóstica de mediana y alta complejidad de las especialidades de neurología y neurocirugía, dirigidos a la población pobre de Antioquia en lo no cubierto con subsidios a la demanda.</t>
  </si>
  <si>
    <t xml:space="preserve">Prestar servicios de oncología de mediana y alta complejidad , dirigidos a la población pobre  de Antioquia en lo no cubierto con subsidios a la demanda. </t>
  </si>
  <si>
    <t xml:space="preserve">Prestar servicios de oftalmología, de mediana y alta complejidad, dirigidos a la población pobre  de Antioquia en lo no cubierto con subsidios a la demanda.  </t>
  </si>
  <si>
    <t xml:space="preserve">Prestar servicios de Nefrología de mediana y alta complejidad, dirigidos a pacientes con insuficiencia renal y otras patologías renales, que hagan parte de la población pobre de Antioquia en lo no cubierto con subsidios a la demanda. </t>
  </si>
  <si>
    <t>Prestar  servicios de salud de apoyo diagnóstico  en  Imaginología de alta complejidad que incluya Resonancia Nuclear Magnética (estudios generales y especializados), Medicina Nuclear, Densitometrías; Radiología convencional e intervencionista; tomografías multicorte; y procedimientos guiados por imágenes y otros servicios del portafolio habilitado por el contratista autorizados por el Departamento de Antioquia-SSSA, dirigidos a la población pobre no cubierta con subsidios a la demanda de Antioquia.</t>
  </si>
  <si>
    <t xml:space="preserve">Prestar servicios de salud de mediana y alta complejidad de la especialidad de otorrinolaringología,  para la población pobre de Antioquia no cubierta con subsidios  a la demanda, debe incluir atención integral a los pacientes que requieran implante coclear que incluya las etapas pre-operatoria, operatoria y de control y seguimiento post-operatorio, además de manejo de pacientes que requieran otros dispositivos que mejoren la audición. </t>
  </si>
  <si>
    <t>Prestar  servicios de salud de hospitalización domiciliaria y de transporte asistencial para apoyar la referencia y contra-referencia de pacientes, dirigidos a la población pobre  de Antioquia no cubierta con subsidios a la demanda del Departamento de Antioquia-SSSA.</t>
  </si>
  <si>
    <t>Prestar servicio de transporte asistencial básico y medicalizado para pacientes de la población pobre no cubierta con subsidios a la demanda del Departamento de Antioquia.</t>
  </si>
  <si>
    <t>Prestar servicios de salud de mediana y alta complejidad en  Rionegro y su área de influencia para la población pobre no cubierta con subsidios a la demanda del Departamento de Antioquia, debe incluir UCI y  UCE.</t>
  </si>
  <si>
    <t>Prestar servicios de salud de mediana y alta complejidad en  Apartadó y su área de influencia para la población pobre no cubierta con subsidios a la demanda del Departamento de Antioquia, debe incluir UCI y  UCE.</t>
  </si>
  <si>
    <t xml:space="preserve">Prestar servicios de salud de  las especialidades de Coloproctología, cirugía de cabeza y cuello, endocrinoloía, reumatología, neumología pediátrica, gastroenterología y procedimientos de la especialidad y otras que requiera la población pobre de Antioquia. </t>
  </si>
  <si>
    <t>Suministro de medicamentos no incluidos en el Plan de Beneficios (No POS) para pacientes afiliados al Régimen Subsidiado  y medicamentos  POS y No POS para pacientes pertenecientes a la  población pobre  de Antioquia no afiliada al SGSSS.</t>
  </si>
  <si>
    <t>Brindar apoyo logístico para las actividades de asesoría y asistencia técnica a las ESE, DLS y EPS, seguimiento a pactos, acuerdos y compromisos de los actores y evaluación de la gestión de los municipios en el proceso de certificación dentro del Sistema General de Seguridad Social en Salud (contratacion conjunta)</t>
  </si>
  <si>
    <t>Desde marzo 1 hasta diciembre  15 de 2014</t>
  </si>
  <si>
    <t>Suministrar tiquetes aéreos para garantizar el desplazamiento de los servidores de la Secretaria Seccional de Salud y Protección Social de Antioquia en comisión oficial y/o eventos de capacitación (contratacion conjunta)</t>
  </si>
  <si>
    <t xml:space="preserve">Selección abreviada </t>
  </si>
  <si>
    <t>Prestar el servicio de transporte para el desplazamiento de los funcionarios, de los equipos, materiales, herramientas y otros similares que se requieran, para la realización de las actividades de inspección, vigilancia y control de las Direcciones de Calidad y Red de Servicios, Factores de Riesgo  y Atención a las Personas de la  Secretaría Seccional de Salud y Protección Social  de Antioquia.(Contratacion Conjunta)</t>
  </si>
  <si>
    <t>Prestar servicios profesionales y de apoyo a la gestión para el análisis financiero de la Alianza 001 de 2012 suscrita por la Gobernación de Antioquia, la Alcaldía de Medellín y COMFAMA</t>
  </si>
  <si>
    <t xml:space="preserve">Realizar el Mantenimiento general del helicóptero Bell 407 HK 4213G.  </t>
  </si>
  <si>
    <t xml:space="preserve">Suministrar  combustible jet A1 y avigas 100/130 para las  aeronaves propiedad del Departamento de Antioquia SSSA-PAS. </t>
  </si>
  <si>
    <t xml:space="preserve">Permitir  el uso y goce  en calidad de arrendamiento del Hangar 71 del Aeropuerto Olaya Herrera  del municipio de  Medellín.  </t>
  </si>
  <si>
    <t>Permitir  el uso y goce en calidad de arrendamiento del Hangar 71 del Aeropuerto Olaya Herrera del municipio de Medellín ubicado en la Carrera 67 #1B-15</t>
  </si>
  <si>
    <t>Prestación del servicio de operación aérea, como PILOTO del Helicóptero Bell, propiedad del Departamento de Antioquia – SSSA</t>
  </si>
  <si>
    <t>Prestación del servicio de operación aérea, como PILOTO del Avión Cessna, propiedad del Departamento de Antioquia – SSSA</t>
  </si>
  <si>
    <t xml:space="preserve">Mantenimiento general del Avión Cessna 206 con  matrícula HK 3657G de propiedad del Departamento de  Antioquia – Secretaría Seccional de Salud y Protección Social. 
</t>
  </si>
  <si>
    <t>10 meses y 20 dias</t>
  </si>
  <si>
    <t>Suministrar tiquetes aéreos para garantizar el desplazamiento de los servidores de la Secretaria Seccional de Salud y Protección Social de Antioquia en comisión oficial y/o eventos de Asesoria (contratacion conjunta)</t>
  </si>
  <si>
    <t>Publicación de información de la gestión en el Aseguramiento en salud. (Contratacion Conjunta)</t>
  </si>
  <si>
    <t>Brindar apoyo logístico para las actividades de asesoría y asistencia técnica a las ESE, DLS y EPS, seguimiento a pactos, acuerdos y compromisos de los actores   y evaluación de la gestión de los municipios en el proceso de certificación dentro del Sistema General de Seguridad Social en Salud (contratacion conjunta)</t>
  </si>
  <si>
    <t>Ejecutar el plan de mantenimiento preventivo, correctivo y suministro de repuestos al Generador Enermax, modelo GD30Y-MA, serie N° 32425, de la sede del Programa Aéreo de Salud "PAS" y del Centro Regulador de Atenciones Electivas CRAE del Departamento de Antioquia-SSSA.</t>
  </si>
  <si>
    <t>Conceder el uso y goce de espacios físicos de aproximadamente un (1) metro cuadrado dentro de las repetidoras Cerro Azul, Padre Amaya, Concordia, El Pital y Repetidora El Sol  propiedad de EDATEL S.A E.S.P, ubicadas en los Municipios de Turbo, Medellín, Concordia, Dabeiba y Caracolí, respectivamente, así como autorizar la colocación de una (1) antena externa en las torres de cada repetidora.</t>
  </si>
  <si>
    <r>
      <t>Ejecutar el plan de mantenimiento preventivo, correctivo y suministro de repuestos a las UPS  (Sistema de Alimentación Ininterrumpida de Energía) de 18.0 Kva  y de 3.0 Kva ubicadas en la sede del Programa Aéreo de Salud -PAS- y del Centro Regulador de Atenciones Electivas –CRAE-</t>
    </r>
    <r>
      <rPr>
        <b/>
        <sz val="8"/>
        <color indexed="8"/>
        <rFont val="Arial"/>
        <family val="2"/>
      </rPr>
      <t xml:space="preserve"> </t>
    </r>
    <r>
      <rPr>
        <sz val="8"/>
        <color indexed="8"/>
        <rFont val="Arial"/>
        <family val="2"/>
      </rPr>
      <t xml:space="preserve">del Departamento de Antioquia-SSSA. </t>
    </r>
  </si>
  <si>
    <t>6,5 meses</t>
  </si>
  <si>
    <t xml:space="preserve">Realizar el plan de mantenimiento preventivo, correctivo y suministro de repuestos al sistema de aire acondicionado instalado en el piso 2 de la sede del Programa Aéreo de Salud “PAS” y del Centro Regulador de Electivas del Departamento de Antioquia-SSSA. </t>
  </si>
  <si>
    <t xml:space="preserve">Proveer insumos, medicamentos y equipos para la adecuación del Centro de Reservas en Salud del CRUE Departamental-SSSA </t>
  </si>
  <si>
    <t xml:space="preserve">Proveer los equipos y servicios de telefonía móvil para el Centro Regulador de Urgencias, Emergencias y Desastres -CRUE- Departamental, </t>
  </si>
  <si>
    <t>15 de enero de 2014</t>
  </si>
  <si>
    <t xml:space="preserve">Proveer la logística para brindar Asesoría y Asistencia Técnica a actores del Sistema General de Seguridad Social en Salud en  Referencia y  Contrarreferencia y en Emergencias y Desastres </t>
  </si>
  <si>
    <t xml:space="preserve">Suministrar tiquetes aéreos para las visitas de Asesoría y Asistencia Técnica, Inspección y Vigilancia a actores del Sistema General de Seguridad Social en Salud en Referencia y Contrarreferencia - Emergencias y Desastres </t>
  </si>
  <si>
    <t>Suministrar transporte terrestre para las visitas de Asesoría y Asistencia Técnica, Inspección y Vigilancia a actores del Sistema General de Seguridad Social en Saluden Referencia y Contrarreferencia - Emergencias y Desastres</t>
  </si>
  <si>
    <t>Apoyo a la gestión de vigilancia en Salud Pública, asesoría, asistencia técnica, supervisión y monitoreo en la salud de la infancia en el departamento de Antioquia.</t>
  </si>
  <si>
    <t xml:space="preserve">Brindar apoyo técnico y logístico para la construcción de la Política Pública de Discapacidad
Departamental y realizar el acompañamiento para el fortalecimiento de los Comités
municipales de discapacidad.
</t>
  </si>
  <si>
    <t>Desarrollar acciones inherentes al proceso de formulación y actualización de la politica pública de envejecimiento y vejez municipal y departamental dando cumplimineto a los lineamientos nacionales.</t>
  </si>
  <si>
    <t>Realizar Campaña IEC Adulto Mayor</t>
  </si>
  <si>
    <t>Apoyar la gestión de la Secretaria Seccional de Salud y Protección Social de Antioquia para la implementación y fortalecimiento de la Atención Primaria en Salud Renovada como eje central de la salud pública en los 125 municipios del Departamento de Antioquia.</t>
  </si>
  <si>
    <t>Elaborar los documentos que apoyen la especificación técnica de los  requerimientos de información e  infraestructura que sirvan como base para la elaboración de los términos de referencia de la futura contratación del desarrollo e implementación de un sistema de información  de APS.</t>
  </si>
  <si>
    <t>Investigar el comportamiento reproductivo y la prevención temprana de embarazos en adolescentes en las zonas de Buchadó y Villa Arabia, ubicadas en el municipio de Vigía del Fuerte y Caucasia, respectivamente.</t>
  </si>
  <si>
    <t>Contratrar la Formación técnica laboral en Auxiliar en Salud Pública y entrega de apoyos de bienestar a la población Indígena y Afrocolombiana del Departamento de Antioquia.</t>
  </si>
  <si>
    <t>13 meses</t>
  </si>
  <si>
    <t xml:space="preserve">Contratar el apoyo a la ejecución de actividades e intervenciones de promoción de estilos de vida saludable y gestión integral de las condiciones crónicas no transmisibles en el Departamento de Antioquia. </t>
  </si>
  <si>
    <t>Apoyo en la Asesoría y Asistencia Técnica mediante la gestión e implementación, seguimiento y cumplimiento al subsistema de  Infecciones Asociadas a la Atención en Salud (IAAS) e implementación de estrategias para IPS de media y baja complejidad seleccionadas para la prevencion de estos eventos en el Departamento de Antioquia.</t>
  </si>
  <si>
    <t>Contratar el Arriendo del inmueble ubicado en el piso 10 de la torre de la ESE Hospital General, con un área total de 952.42 metros cuadrados para el funcionamiento del Laboratorio Departamental de Salud Pública.</t>
  </si>
  <si>
    <t>Realizar mantenimiento preventivo y correctivo a los equipos del LDSP de la SSSA.</t>
  </si>
  <si>
    <t>26/06/2014</t>
  </si>
  <si>
    <t>5.5 meses</t>
  </si>
  <si>
    <t>Suministrar medios de cultivo y colorantes para las áreas de microbiología del Laboratorio Departamental Salud Pública de Antioquia</t>
  </si>
  <si>
    <t>15/01/2014</t>
  </si>
  <si>
    <t>Suministrar reactivos para análisis de muestras y control de calidad del dengue en el Laboratorio Departamental Salud Pública de la SSSA.</t>
  </si>
  <si>
    <t>15/04/2014</t>
  </si>
  <si>
    <t>Suministrar reactivos para análisis de muestras de diagnóstico y control de calidad del LDSP.</t>
  </si>
  <si>
    <t>30/07/2014</t>
  </si>
  <si>
    <t>Suministrar reactivos para análisis de muestras de Leptospira en el LDSP.</t>
  </si>
  <si>
    <t>Brindar apoyo logístico en las actividades de asesoría y asistencia técnica programadas por el Laboratorio Departamental de Salud Pública de la SSSA.</t>
  </si>
  <si>
    <t xml:space="preserve">Suministrar los reactivos indispensables para realizar las pruebas diagnósticas y de control de calidad para TSH neonatal en papel de filtro como apoyo a la vigilancia y control sanitarios. </t>
  </si>
  <si>
    <t>30/05/2014</t>
  </si>
  <si>
    <t>Suministrar reactivos (estuches de sueros y células) para cumplir actividades del control de calidad a la Red de Bancos de Sangre y servicios de transfusión del Departamento de Antioquia, que por competencia le corresponde a la SSSA.</t>
  </si>
  <si>
    <t>28/05/2014</t>
  </si>
  <si>
    <t>Suministrar los reactivos indispensables para la realización de pruebas de diagnóstico y control de calidad de eventos de interés en salud pública</t>
  </si>
  <si>
    <t>5.5  meses</t>
  </si>
  <si>
    <t>Suministrar reactivos para realizar el diagnóstico de tosferina mediante la prueba de reacción en cadena de la Polimerasa en Tiempo Real (PCR).</t>
  </si>
  <si>
    <t>Apoyar las acciones en salud pública de asesoría, asistencia técnica, seguimiento y monitoreo para fortalecer los programas de Tuberculosis, Lepra, IRA e Inmunoprevenibles, en los componentes de vacunación y vigilancia epidemiológica.</t>
  </si>
  <si>
    <t>Apoyar la estrategia de Atención Primaria en Salud en las acciones previstas en Salud Mental para la vigilancia en salud pública, asesoría y asistencia técnica en el departamento de Antioquia.</t>
  </si>
  <si>
    <t>Diseño, elaboración y ejecución de estrategias de Información, Educación y Comunicación orientadas a fortalecer en la comunidad comportamientos saludables.</t>
  </si>
  <si>
    <t xml:space="preserve">Contratar el apoyo a la gestión de la Vigilancia en Salud Pública,  Asesoría y  Asistencia Técnica, supervisión y monitoreo de la Salud Sexual y Reproductiva y de la infancia en el Departamento de Antioquia.  </t>
  </si>
  <si>
    <t>Apoyo a la gestión  para la implementación del programa de atención sicosocial y salud integral a víctimas del conflicto armado en Antioquia.</t>
  </si>
  <si>
    <t>Prestar el servicio de apoyo logístico para la realización de las actividades de análisis y difusión de la información de salud pública en el Departamento</t>
  </si>
  <si>
    <t>Prestar servicios profesionales y de apoyo a la gestión de los Equipos Técnicos Regionales en Salud de las subregiones del Oriente y Magdalena Medio Antioqueño.</t>
  </si>
  <si>
    <t>Prestar servicios profesionales y de apoyo a la gestión de los Equipos Técnicos Regionales en Salud de las subregiones del Occidente y Suroeste antioqueño.</t>
  </si>
  <si>
    <t>Mantenimiento, soporte y actualización de los módulos de nómina, cartera financiera y el sistema de administración de muestras del Laboratorio Departamental de Salud Publica en Oracle, proporcionando el soporte técnico, telefónico y presencial de los componentes enunciados</t>
  </si>
  <si>
    <t>Mantenimiento, soporte  y actualización de los módulos de Consola, Registro Individual de Prestación de Servicios (RIPS), Aseguramiento al régimen subsidiado, Cuentas médicas en modalidad cliente/ Servidor y web, Centro Regulador de Urgencias y Emergencias (CRUE), incluido  su componente Electivo en esquemas WEB y cliente/Servidor,   proporcionando el soporte técnico telefónico y presencial sobre dichos módulos.</t>
  </si>
  <si>
    <t>Prestar  el servicio de HOSTING dedicado y/o virtualizado para la consulta en WEB de las bases de datos del Sistema General de  Seguridad Social en Salud competencia  del departamento de Antioquia,  y demás información que la Secretaria Seccional  de Salud y Protección Social de Antioquia considere necesario disponer, incluida la publicación de contenidos Web.</t>
  </si>
  <si>
    <t>10 Meses</t>
  </si>
  <si>
    <t>Conectar a través de enlaces dedicados LAN TO LAN con medios de transmisión fibra o fibra óptica las dependencias externas de la Secretaria Seccional de Salud y Protección Social de Antioquia con el Centro Administrativo departamental y suministrar el servicio de internet móvil.</t>
  </si>
  <si>
    <t>Prestar el servicio de acceso a Internet de alta velocidad y/o inalámbrico  a las  Direcciones Locales de Salud,  Empresas Sociales del Estado de los 125 municipios del Departamento de Antioquia, Técnicos  Área de la Salud (TAS)  en la zona de trabajo,   y dependencias de la Secretaria Seccional de Salud y Protección Social de Antioquia</t>
  </si>
  <si>
    <t>Prestar el servicio de apoyo logístico para brindar asesoría y asistencia técnica en el sistema de información de salud a las DLS, IPS, y demás actores del Sistema General de Seguridad  Social en Salud del Departamento de Antioquia.</t>
  </si>
  <si>
    <t>Brindar  apoyo logístico para las actividades de asesoría y asistencia técnica a las ESE, DLS, EPS, seguimiento a pactos, encuentros regionales, acuerdos y compromisos de los actores y evaluación de la gestión de los Municipios en el proceso de Certificación del SGSSS</t>
  </si>
  <si>
    <t>Disponer de espacios y de la operación logística para los diversos eventos institucionales y educativos de la Secretaría Seccional de Salud y protección Social de Antioquia</t>
  </si>
  <si>
    <t xml:space="preserve">9 Meses </t>
  </si>
  <si>
    <t>Prestar servicios profesionales de comunicación social, y estrategias de redes sociales requeridas desde la oficina de comunicaciones de la Secretaría Seccional de Salud y Protección Social de Antioquia.</t>
  </si>
  <si>
    <t>Crear, diseñar, producir, emitir y publicar material audiovisual y escrito para las campañas de comunicación y educación de la Secretaría de Salud y Protección Social de Antioquia.</t>
  </si>
  <si>
    <t>9 Meses</t>
  </si>
  <si>
    <t>Construcción de la segunda etapa del Hospital Regional del Bajo Cauca, municipio de caucasia</t>
  </si>
  <si>
    <t>Licitación Publica</t>
  </si>
  <si>
    <t>Interventoria tecnica, administratriva, financiera ambiental y legal para la construcción de la segunda etpa del hospital regional de bajo cauca  municipio de Caucasia</t>
  </si>
  <si>
    <t>Prestar el servicio de transporte para el desplazamiento de los funcionarios, de los equipos, materiales, herramientas y otros similares que se requieran, para la realización de las actividades de asesoria y asistencia técnica y las  de inspección, vigilancia y control de las Direcciones  de la Secretaria Seccional de Salud y Protección Social de Antioquia.</t>
  </si>
  <si>
    <t xml:space="preserve">10,5 meses  </t>
  </si>
  <si>
    <t xml:space="preserve">Realizar el seguimiento y evaluación al cumplimiento de los compromisos de los Pactos por la Calidad y la Transparencia en el Sector Salud, y a los criterios para el otorgamiento del Premio a la Gestión Transparente Antioquia Sana, dirigido a las Empresas Sociales del Estado del Departamento de Antioquia.  </t>
  </si>
  <si>
    <t>Prestar servicios de apoyo logístico para la realización de jornadas, reuniones y eventos relacionados con la donación de sangre en el Departamento de Antioquia que son competencia de la SSSA.</t>
  </si>
  <si>
    <r>
      <t>Cooperar para la</t>
    </r>
    <r>
      <rPr>
        <b/>
        <sz val="8"/>
        <color indexed="8"/>
        <rFont val="Arial"/>
        <family val="2"/>
      </rPr>
      <t xml:space="preserve"> </t>
    </r>
    <r>
      <rPr>
        <sz val="8"/>
        <color indexed="8"/>
        <rFont val="Arial"/>
        <family val="2"/>
      </rPr>
      <t>implementación del servicio de telemedicina en la ESE Hospital María Auxiliadora del municipio de Chigorodó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</si>
  <si>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San Bartolomé del municipio de Murindó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</si>
  <si>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San Camilo de Lelis del municipio de Vegachí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</si>
  <si>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Héctor Abad Gómez del municipio de San Juan de Urabá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</si>
  <si>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Francisco Luis Jiménez del municipio de Carepa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</si>
  <si>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Pedro Nel Cardona del municipio de Arboletes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</si>
  <si>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Atrato Medio Antioqueño del municipio de Vigía del Fuerte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</si>
  <si>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San Rafael del municipio de Santo Domingo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</si>
  <si>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Municipal San Roque del municipio de San Roque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</si>
  <si>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San Pio X del municipio de Caracolí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</si>
  <si>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San Vicente de Paul del municipio de Remedios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</si>
  <si>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San Juan de Dios del municipio de Sonsón con el fin de fortalecer la capacidad resolutiva de la ESE y mejorar el acceso de la población a los servicios de salud de mediana complejidad, mediante la tele-consulta especializada y el tele-diagnóstico</t>
    </r>
  </si>
  <si>
    <r>
      <t>Cooperar para la</t>
    </r>
    <r>
      <rPr>
        <b/>
        <sz val="8"/>
        <color indexed="8"/>
        <rFont val="Arial"/>
        <family val="2"/>
      </rPr>
      <t xml:space="preserve"> </t>
    </r>
    <r>
      <rPr>
        <sz val="8"/>
        <color indexed="8"/>
        <rFont val="Arial"/>
        <family val="2"/>
      </rPr>
      <t>implementación del servicio de telemedicina en la ESE Hospital Guillermo Gaviria Correa del municipio de Caicedo con el fin de fortalecer la capacidad resolutiva de la ESE y mejorar el acceso de la población a los servicios de salud de mediana complejidad, mediante la tele-consulta especializada y el tele-diagnóstico</t>
    </r>
  </si>
  <si>
    <t>Apoyar la Implementación del servicio de telemedicina en 19 ESE  con el fin de fortalecer la capacidad resolutiva de las ESE y mejorar el acceso de la población a los servicios de salud de mediana complejidad, mediante la tele-consulta especializada y tele-diagnostico</t>
  </si>
  <si>
    <t>Apoyar el mejoramiento de construcción, remodelación y /o ampliación de la infraestructura física y de dotaciónde las ESE Hospitales del Departamento de Antioquia. (se realizarán varios contratos con las ESE)</t>
  </si>
  <si>
    <t xml:space="preserve">7 meses  </t>
  </si>
  <si>
    <t xml:space="preserve">Cooperar para realizar los estudios técnicos complemenarios anexos al diseño arquitectónico para la ampliación de la infraestructura físca de la ESE Hospital La Maria </t>
  </si>
  <si>
    <t xml:space="preserve">Prestar los servicios administrativos y de apoyo a la gestión en el área de Auxiliar administrativa para la implementación del Sistema Obligatorio de Garantía de la Calidad de la Atención en Salud del Sistema General de Seguridad Social en Salud. </t>
  </si>
  <si>
    <t xml:space="preserve">Prestar los servicios profesionales y de apoyo a la gestión en el área de Abogado para la implementación del Sistema Obligatorio de Garantía de la Calidad de la Atención en Salud del Sistema General de Seguridad Social en Salud en la asesoría y trámite de los procedimientos legales de  competencia de la Dirección de Calidad y Red de Servicios. </t>
  </si>
  <si>
    <t xml:space="preserve">Prestar servicios profesionales y de apoyo a la gestión en el área ingeniería biomédica para la implementación y fortalecimiento de la Red de servicios en el Departamento de Antioquia. </t>
  </si>
  <si>
    <t xml:space="preserve">Prestar servicios profesionales y de apoyo a la gestión en el área de Química y Farmacia para la implementación y fortalecimiento del Sistema Obligatorio de Garantía de la Calidad de la atención en Salud del Sistema General de Seguridad Social en Salud en el Departamento de Antioquia. </t>
  </si>
  <si>
    <t xml:space="preserve">Prestar servicios profesionales y de apoyo a la gestión en el área administrador de servicios de salud del registro especial de prestadores de servicios de salud para la implementación y fortalecimiento del Sistema Obligatorio de Garantía de la Calidad de la atención en Salud del Sistema General de Seguridad Social en Salud en el Departamento de Antioquia. </t>
  </si>
  <si>
    <t>Prestar servicios profesionales y de apoyo a la gestión en el área de ingeniería biomédica en el programa de Tecnovigilancia para implementar y fortalecer el Sistema Obligatorio de Garantía de la Calidad de los Prestadores de Servicios de Salud del Departamento de Antioquia.</t>
  </si>
  <si>
    <t xml:space="preserve">Prestar servicios profesionales y de apoyo a la gestión en el área de Optometría para la implementación y fortalecimiento del Sistema Obligatorio de Garantía de la Calidad de la atención en Salud del Sistema General de Seguridad Social en Salud en el Departamento de Antioquia. </t>
  </si>
  <si>
    <t>Prestar servicios profesionales y de apoyo a la gestión en el área de Bioingeniería para implementar y fortalecer el Sistema Obligatorio de Garantía de la Calidad de los Prestadores de Servicios de Salud del Departamento de Antioquia.</t>
  </si>
  <si>
    <t>Prestar los servicios profesionales y de apoyo a la gestión en el área de Arquitectura para la implementación y fortalecimiento de la red de servicios en el Departamento de Antioquia.</t>
  </si>
  <si>
    <t>Prestar servicios profesionales y de apoyo a la gestión en el área financiera, contaduría para la implementación y fortalecimiento de la Red de Servicios en el Departamento de Antioquia.</t>
  </si>
  <si>
    <t>Prestar los servicios profesionales y de apoyo a la gestión en el área de derecho para la implementación del Sistema Obligatorio de Garantía de la Calidad de la Atención en Salud del Sistema General de Seguridad Social en Salud y la Red de Servicios de Salud en la asesoría y asistencia técnica a los Gerentes y  Juntas Directivas y en los trámites de los procedimientos  legales  de  competencia de la Dirección de Calidad y Red de Servicios.</t>
  </si>
  <si>
    <t>Realizar el mantenimiento preventivo, correctivo, calibración de equipos y suministro de repuestos para los equipos de la cadena de frío de la SSSA</t>
  </si>
  <si>
    <t>01/02/2014</t>
  </si>
  <si>
    <t>Prestar el servicio de publicaciones en prensa</t>
  </si>
  <si>
    <t>Prestar el servicio de monitoreo de los sistemas de alarma de las sedes alternas de la SSSA(almacén y programa aéreo de salud)</t>
  </si>
  <si>
    <t>Dotar a los funcionarios del almacén de la SSSA, de los elementos de protección personal necesarios para realizar actividades de recepción, almacenamiento y distribución de materiales en las cuales se incluye en el manejo del sistema de cadena frio, el cual es indispensable para la conservación de los biológicos del PAI.</t>
  </si>
  <si>
    <t>Promover y ejecutar la participación de los servidores públicos, jubilados y sus beneficiarios directos en los programas, culturales, lúdicos, recreativos y deportivos que permiten generar espacios de esparcimiento, integración y aprovechamiento del tiempo libre de la secretaria seccional de salud y protección social de Antioquia.</t>
  </si>
  <si>
    <t>Suministrar tiquetes aéreos para garantizar el desplazamiento de los servidores de la Secretaria Seccional de Salud y Protección Social de Antioquia en comisión oficial y/ o eventos de capacitación.</t>
  </si>
  <si>
    <t>Prestar servicios de capacitación y adiestramiento, para los servidores públicos  de las diferentes dependencias de la Secretaria Seccional de Salud y Protección Social de Antioquia acordes con el plan propuesto para 2014.</t>
  </si>
  <si>
    <t>Prestar servicios profesionales y de apoyo a la gestión para la implementación y fortalecimiento del área financiera (tesorería –contabilidad) requeridas por la Dirección de Gestión Integral de Recursos de la Secretaría Seccional de Salud y Protección Social de Antioquia.</t>
  </si>
  <si>
    <t>Prestar los servicios técnicos de apoyo a la gestión para la implementación y fortalecimiento del área financiera requeridos para el proceso de cuotas partes pensionales de la Secretaría Seccional de Salud y Protección Social de Antioquia</t>
  </si>
  <si>
    <t>Prestar los servicios jurídicos para la proyección de demandas de procesos hipotecarios relacionadas con los beneficiarios del Fondo de la Vivienda de la Secretaría Seccional de Salud y Protección Social de Antioquia que se encuentran en mora en sus obligaciones.</t>
  </si>
  <si>
    <r>
      <t xml:space="preserve">Investigar científicamente la aparición de resistencia a los diferentes métodos de control de criaderos de </t>
    </r>
    <r>
      <rPr>
        <i/>
        <sz val="8"/>
        <color indexed="8"/>
        <rFont val="Arial"/>
        <family val="2"/>
      </rPr>
      <t>Aedes aegypti</t>
    </r>
    <r>
      <rPr>
        <sz val="8"/>
        <color indexed="8"/>
        <rFont val="Arial"/>
        <family val="2"/>
      </rPr>
      <t xml:space="preserve">, como una investigación operativa </t>
    </r>
  </si>
  <si>
    <t>Realizar el mantenimiento preventivo y reparación de los microscopios de la Red de Microscopia de Antioquia y estereoscopios de entomología</t>
  </si>
  <si>
    <t>Adquirir insumos para la red de microscopia</t>
  </si>
  <si>
    <t xml:space="preserve">Realizar la investigación científica del riesgo de las enfermedades transmitidas por vectores y ejecutar las medidas de intervención para la prevención y control de los mismos en los municipios del Departamento de Antioquia. </t>
  </si>
  <si>
    <t>Arrendar área destinada para bodegaje; administración y custodia de equipos, plaguicidas e insumos, así como la destrucción de los embases y empaques</t>
  </si>
  <si>
    <t>14 meses</t>
  </si>
  <si>
    <r>
      <t xml:space="preserve">Comprar </t>
    </r>
    <r>
      <rPr>
        <i/>
        <sz val="8"/>
        <color indexed="8"/>
        <rFont val="Arial"/>
        <family val="2"/>
      </rPr>
      <t xml:space="preserve">Bacillus spahericus y Bacillus Thurigiensis variedad israeliensis </t>
    </r>
    <r>
      <rPr>
        <sz val="8"/>
        <color indexed="8"/>
        <rFont val="Arial"/>
        <family val="2"/>
      </rPr>
      <t xml:space="preserve">en formulación granulada </t>
    </r>
  </si>
  <si>
    <t>Brindar apoyo técnico-administrativo por estudiantes practicantes para las actividades de subproyectos de la Dirección de Factores de Riesgo</t>
  </si>
  <si>
    <t xml:space="preserve">Recolectar y transportar residuos peligrosos, residuos químicos y decomisos producto de actividades de Vigilancia y Control de la Dirección Factores de Riesgo y provenientes del servicio de Enfermería del Edificio de la Gobernación de Antioquia, Programa Aéreo de Salud y del Laboratorio Departamental de Salud Pública para llevarlos a Incineración, Estabilización y/o Desnaturalización. </t>
  </si>
  <si>
    <t>Realizar vigilancia y control microbiológico en sitios fijos y móviles confinados sometidos a Riesgos Biológicos</t>
  </si>
  <si>
    <t xml:space="preserve">Realizar pruebas de control de calidad a equipos de rayos X médicos, odontologicos y veterinarios  </t>
  </si>
  <si>
    <t>Realizar las acciones orientadas a la Promoción de la Salud Ocupacional y la Prevención de Riesgos Ocupacionales de la población laboral informal organizada</t>
  </si>
  <si>
    <t>Promover la participación de los servidores de la Secretaría Seccional de Salud y Protección Social de Antioquia en el marco de la 20ª. Semana de la Salud Ocupacional</t>
  </si>
  <si>
    <t>Conceder el uso y goce a título de arrendamiento del local ubicado en la calle 9 No 9-79 del Municipio de Campamento – Antioquia, con un área de 23.8 m2, para el funcionamiento de la sede de trabajo del Técnico Área de la Salud de la Secretaria Seccional de Salud y Protección Social de Antioquia</t>
  </si>
  <si>
    <t>6 (seis) meses de la vigencia 2013 y 3 (tres) meses de la vigencia 2014</t>
  </si>
  <si>
    <t>Conceder el uso y goce a título de arrendamiento del local 103 con un área de 30 m2 ubicado en la Carrera 48 No. 51-61 del Municipio de El Santuario – Antioquia, para el funcionamiento de la sede de trabajo de los Técnicos Área de la Salud de la SSSA.</t>
  </si>
  <si>
    <t>Conceder el uso y goce a título de arrendamiento de dos (2) espacios dentro de la ESE Hospital san Juan de Dios del Municipio de  Cocorná, ubicado en la Calle 21 No.23-45, para el funcionamiento de la sede de trabajo de los Técnicos Área de la Salud de la SSSA.</t>
  </si>
  <si>
    <t>Conceder el uso y goce a título de arrendamiento de un (1) espacios dentro de la ESE Hospital La Inmaculada del Municipio de Guatapé, ubicado en la Carrera 23 A No.31 - 35, para el funcionamiento de la sede de trabajo de los Técnicos Área de la Salud de la SSSA.</t>
  </si>
  <si>
    <t>Conceder el uso y goce a título de arrendamiento de un (1) espacios dentro de la ESE Hospital San Lorenzo del Municipio de Liborina, ubicado en la Carrera 13  No. 6 - 21, para el funcionamiento de la sede de trabajo de los Técnicos Área de la Salud de la SSSA.</t>
  </si>
  <si>
    <t>Conceder el uso y goce a título de arrendamiento de un (1) espacios dentro de la Administración Municipal del Municipio Uramita, ubicado en la Calle 20 A No.17 - 34, para el funcionamiento de la sede de trabajo de los Técnicos Área de la Salud de la SSSA</t>
  </si>
  <si>
    <t>Conceder el uso y goce a título de arrendamiento de un (1) espacio dentro del Palacio Municipal del Municipio de Dabeiba, ubicado en la Carrera Murillo Toro No.10 - 75, para el funcionamiento de la sede de trabajo de los Técnicos Área de  Salud-SSSA.</t>
  </si>
  <si>
    <t>Conceder el uso y goce a título de arrendamiento de un (1) espacio dentro de la ESE Hospital San Juan de Dios del Municipio de El Carmen de Viboral, ubicado en la Carrera 31  No.19 - 58, para el funcionamiento de la sede de trabajo de los Técnicos Área de la Salud de la SSSA.</t>
  </si>
  <si>
    <t>Conceder el uso y goce a título de arrendamiento del local ubicado en la Carrera 51 No.50 – 56 de la zona urbana del Municipio de Santa Bárbara - Antioquia , con un área de 22 m2 aproximadamente,  para el funcionamiento de la sede de trabajo de los Técnicos Área de la Salud de la Secretaria Seccional de Salud y Protección Social de Antioquia.</t>
  </si>
  <si>
    <t>Conceder el uso y goce a título de arrendamiento del local ubicado en la Carrera 66 D No. 52 – 89 calle El Cucharo - Centro del Municipio de Necoclí (Antioquia) , con un área de 40 m2 aproximadamente,  para el funcionamiento de la sede de trabajo de los Técnicos Área de la Salud de la Secretaria Seccional de Salud y Protección Social de Antioquia.</t>
  </si>
  <si>
    <t>Conceder el uso y goce a título de arrendamiento del local ubicado en la Carrera 104 A No. 98 B – 56 del Municipio de Chigorodó - Antioquia, con un área de 42 m2 aproximadamente,  para el funcionamiento de la sede de trabajo de los Técnicos Área de la Salud de la Secretaria Seccional de Salud y Protección Social de Antioquia</t>
  </si>
  <si>
    <t>Conceder el uso y goce a título de arrendamiento del local ubicado en la Carrera 48 No. 54 – 29 del Municipio de San Pedro de Urabá - Antioquia, con un área de 23 m2 aproximadamente, para el funcionamiento de la sede de trabajo de los Técnicos Área de la Salud de la Secretaria Seccional de Salud y Protección Social de Antioquia</t>
  </si>
  <si>
    <t>Conceder el uso y goce a título de arrendamiento del local ubicado en la Carrera Anzoategui entre las calles 30 y 31 de la zona urbana del Municipio Pueblorrico  - Antioquia, con un área de 16 m2 aproximadamente, para el funcionamiento de la sede de trabajo de los Técnicos Área de la Salud de la Secretaria Seccional de Salud y Protección Social de Antioquia.</t>
  </si>
  <si>
    <t>Arrendar local con un área de 23 m2, ubicado en la Carrera 19 No. 23 – 38, local 101, Municipio San Roque – Antioquia</t>
  </si>
  <si>
    <t xml:space="preserve">Arrendar local 305 con un área de 40 m2 y bodega de 8 m2, ubicadas en la calle 100 # 12-75 sector del Waffe del Municipio de Turbo - Antioquia </t>
  </si>
  <si>
    <t>9 (nueve) meses de la vigencia  2013, 3 (tres) meses de la vigencia 2014</t>
  </si>
  <si>
    <t>Arrendamiento de un local que servirá como sede de trabajo para los funcionarios de la Gobernación de Antioquia en el Municipio de Apartadó.</t>
  </si>
  <si>
    <t>Contratar un operador de la Unidad Móvil Quirúrgica Veterinaria (Animóvil), para ejecutar el programa de control natal mediante la realización de cirugías de esterilización en la población canina y felina de los municipios del Departamento de Antioquia</t>
  </si>
  <si>
    <t>Adquirir recetarios oficiales para prescripción de medicamentos de control y monopolio del estado</t>
  </si>
  <si>
    <t>Elaborar y entregar carnets para los operadores de equipos de rayos X inscritos en la Secretaría Seccional de Salud y Protección Social de Antioquia.</t>
  </si>
  <si>
    <t xml:space="preserve">Contratar Profesional Universitario Químico Farmacéutico para   implementar y ejecutar el programa de fármacodependencia, al igual que el programa de visita domiciliaria                                                                              </t>
  </si>
  <si>
    <t>Prestar el servicio de análisis microbiológico y fisicoquímico en aguas de consumo humano y uso recreativo y a diferentes sustancias de interés sanitario que comprometen la salud pública a través del laboratorio de CORPOURABA</t>
  </si>
  <si>
    <t>Prestar el servicio de análisis microbiológico y fisicoquímico en aguas de consumo humano y uso recreativo y a diferentes sustancias de interés sanitario que comprometen la salud pública a través del laboratorio de la UNIVERSIDAD DE ANTIOQUIA - FACULTAD DE INGENIERIA.</t>
  </si>
  <si>
    <t>Prestar el servicio de análisis microbiológico y fisicoquímico en aguas de consumo humano y uso recreativo y a diferentes sustancias de interés sanitario que comprometen la salud pública a través del laboratorio de CORANTIOQUIA</t>
  </si>
  <si>
    <t>Prestar el servicio de análisis microbiológico y fisicoquímico en aguas de consumo humano y uso recreativo y a diferentes sustancias de interés sanitario que comprometen la salud pública a través del laboratorio de CORNARE</t>
  </si>
  <si>
    <t>Apoyo logístico para realizar seis (6) talleres de asesoría y asistencia técnica en el manejo y control de las enfermedades vehiculizadas por agua y brote de intoxicaciones alimentarias y en los municipios Puerto Berrio, Caucasia, Apartado, Yarumal, Yolombó y Medellín</t>
  </si>
  <si>
    <t>1.5 meses</t>
  </si>
  <si>
    <t>Tramitar y proyectar los fallos de segunda instancia dentro de los procedimientos administrativos sancionatorios relacionados con la inspección, vigilancia y control a los prestadores de servicios de salud y de factores de riesgo asociados al consumo, ambiente, vectores y zoonosis de conformidad con la normatividad vigente y que son competencia de la Secretaría Seccional de Salud y Protección Social de Antioquia.</t>
  </si>
  <si>
    <t>Dotación del Centro de Formación Minero Ambiental de la subregión Bajo Cauca Antioqueño, Municipio de el Bagre.</t>
  </si>
  <si>
    <t>Atención a la intervención para la evacuación por emergencia en el Municipio de Buriticá con el fin de salvaguardar la vida e integridad de las personas ubicadas en las zonas de alto riesgo.</t>
  </si>
  <si>
    <t>Traslado a DAPARD</t>
  </si>
  <si>
    <t>Asistencia fortalecimiento de las competencias básicas de los actores del sector minero municipios de Antioquia.</t>
  </si>
  <si>
    <t>Traslado a Gerencia de Comunicaciones</t>
  </si>
  <si>
    <t>Prestación de servicios para el desarrollo de programas de sensibilizacion en tecnólogias limpias.</t>
  </si>
  <si>
    <t xml:space="preserve">Consultoría para el diseño de una estrategia social para la búsqueda de sinergias: minería, medio ambiente </t>
  </si>
  <si>
    <t>Consultoría para determinar los Insumos geológico - mineros, ambientales y agrícolas que contribuyan a establecer los lineamientos de ordenamientos mineros de Antioquia.</t>
  </si>
  <si>
    <t>Prestación de servicios profesionales y de apoyo a la gestión, para acompañar al Departamento de Antioquia en la consolidación integral del Municipio de Buriticá y de la Subregión del Occidente antioqueño, a través del apoyo jurídico, técnico, social y administrativo que se requiere para tal fin</t>
  </si>
  <si>
    <t>Consultoria para la caracterizacion y topografia en la cuenca de la Sinifaná.</t>
  </si>
  <si>
    <t>2,5 meses</t>
  </si>
  <si>
    <t>Consultoría para realizar actividades de asistencia y acompañamiento para la legalización de unidades mineras del Departamento de Antioquia.</t>
  </si>
  <si>
    <t>Consultoría para realizar actividades de asistencia y acompañamiento para la   formalización de unidades mineras del Departamento de Antioquia.</t>
  </si>
  <si>
    <t>Suministro de tiquetes aéreos nacionales e internacionales, para el desplazamiento de funcionarios adscritos a la Secretaría de Minas en cumplimiento de sus funciones.</t>
  </si>
  <si>
    <t xml:space="preserve">Prestación de servicios profesionales para apoyar y acompañar el proceso de implementación de las Escuelas de Campo Agricultores ECA en las diferentes subregiones del Departamento de Antioquia. </t>
  </si>
  <si>
    <t>Reserva 2013.  Administrar los recursos del convenio  2013AS180017 entre el SENA y el Departamento de Antioquia. Pbjeto del Convenio: Implementación de Escuela de Campo de Agricultores  -ECAs con los municipios de Antioquia. Contrato 2013SS180008</t>
  </si>
  <si>
    <t>4 Meses</t>
  </si>
  <si>
    <t>Regimen Especial</t>
  </si>
  <si>
    <t>Fortalecer las asociaciones  de productores agropecuarios del Departamento de Antioquia, en los componentes organizativo,  empresarial y comercial.</t>
  </si>
  <si>
    <t>77111600</t>
  </si>
  <si>
    <t>Mejorar la producción de semillas criollas y nativas, a través del uso, conservación y manejo de la agrobiodiversidad.</t>
  </si>
  <si>
    <t>Suministrar insumos y materiales agropecuarios, para la implementación de las escuelas de campo de agricultores –ECA-, en diferentes municipios del departamento de Antioquia, correspondiente a los lotes 3 animales vivos y lote 4 alimento concentrado de la subasta inversa electrónica 1437 de 2014, según Resolución de Adjudicación 033535 del 7 de abril de 2014.</t>
  </si>
  <si>
    <t>8 Meses</t>
  </si>
  <si>
    <t>Suministrar insumos y materiales agropecuarios para la implementación de las Escuelas de Campo de Agricultores – Eca, en diferentes Municipios del Departamento de Antioquia". correspondiente a los siguientes  lotes: lote 1 Agroinsumos, lote 2 Semillas y material vegetal, lote 5 Materiales y Herramientas, Lote 6 Servicios de laboratorio  y lote 7 Módulos de beneficio.</t>
  </si>
  <si>
    <t>70141804</t>
  </si>
  <si>
    <t>VigenciaFutura. Establecer unidades productivas agropecuarias, para población víctima y vulnerable del Departamento de Antioquia.</t>
  </si>
  <si>
    <t>70141707</t>
  </si>
  <si>
    <t>Establecer unidades productivas de hortalizas y realizar transferencia de tecnología apropiada con enfoque de producción más limpia.</t>
  </si>
  <si>
    <t>Abril</t>
  </si>
  <si>
    <t>Mejorar el sistema produtivo  de la ganadería  doble propósto, mediante  Buenas Prácticas Ganaderas en fincas piloto,  en el Departamento de Antioquia.</t>
  </si>
  <si>
    <t>7 Meses</t>
  </si>
  <si>
    <t>86101700</t>
  </si>
  <si>
    <t xml:space="preserve">Mejorar el sistema produtivo  de la ganadería  de cría y ceba,  mediante  Buenas Prácticas Ganaderas en fincas piloto,  en el Departamento de Antioquia. </t>
  </si>
  <si>
    <t>86101503</t>
  </si>
  <si>
    <t xml:space="preserve">Mejorar el sistema produtivo  de la ganadería  de leche,  mediante  Buenas Prácticas Ganaderas en fincas piloto,  en el Departamento de Antioquia. </t>
  </si>
  <si>
    <r>
      <t>Consolidación y acompañamiento comercial a organizaciones de productores agropecuarios del departamento de Antioquia.</t>
    </r>
    <r>
      <rPr>
        <b/>
        <sz val="8"/>
        <color indexed="8"/>
        <rFont val="Arial"/>
        <family val="2"/>
      </rPr>
      <t xml:space="preserve">
</t>
    </r>
  </si>
  <si>
    <t>Otro tipo de Contrato</t>
  </si>
  <si>
    <t>Interventoría técnica, administrativa, ambiental, financiera y legal para obras varias, complementarias y urbanismo para la planta de beneficio de San José del Nus</t>
  </si>
  <si>
    <t>Mejorar la productividad  de la planta de derivados lácteos del municipio de Támesis, departamento de Antioquia.</t>
  </si>
  <si>
    <t>Mejorar el sistema de procesamiento y acopio de queso  de la Asociación ASPROQUEMA, municipio de Anorí.</t>
  </si>
  <si>
    <t>5 Meses</t>
  </si>
  <si>
    <t>Diseñar e implementar campañas para el incremento del consumo de productos agropecuarios en el Departamento de Antioquia</t>
  </si>
  <si>
    <t>Realizar obras varias, complementarias y urbanismo para la planta de beneficio de San José del Nus.</t>
  </si>
  <si>
    <t xml:space="preserve">Suministro e instalación de equipos varios y de presión y adecuación de acometidas eléctricas para las plantas de beneficio de San José del Nus, municipio de Sonsón, municipio de Cañasgordas y municipio de Urrao.
</t>
  </si>
  <si>
    <t>Interventoría técnica, administrativa, ambiental, financiera y legal Suministro e instalación de equipos varios y de presión y adecuación de a cometidas eléctricas para las plantas de beneficio de San José del Nus, municipio de Sonsón, municipio de Cañasgordas y municipio de Urrao</t>
  </si>
  <si>
    <t>Mejorar el sistema de almacenamiento de la leche en el centro de acopio del municipio de Puerto Triunfo departamento de Antioquia.</t>
  </si>
  <si>
    <t>Mejorar el sistema de acopio y aseguramiento de la calidad de la leche en el departamento de Antioquia</t>
  </si>
  <si>
    <t xml:space="preserve">Adecuar y dotar el laboratorio de sanidad animal de la Asociación de Ganaderos del municipio de Puerto Berrío. 
</t>
  </si>
  <si>
    <t>70141500</t>
  </si>
  <si>
    <t xml:space="preserve">Establecer unidades productivas de palma de aceite y fortalecimiento empresarial de la agroindustria en el Departamento de Antioquia.
</t>
  </si>
  <si>
    <t>70141501</t>
  </si>
  <si>
    <t xml:space="preserve">Establecer semilleros de caña para producción de panela en el Departamento de Antioquia.
</t>
  </si>
  <si>
    <t>70121610</t>
  </si>
  <si>
    <r>
      <t>Establecer unidades productivas de abejas y acompañamiento técnico para el  mejoramiento del sistema productivo, en el Departamento de Antioquia.</t>
    </r>
  </si>
  <si>
    <t>Establecer unidades productivas de frutales y realizar transferencia de tecnología apropiada con enfoque de producción más limpia.</t>
  </si>
  <si>
    <t>Implementar el programa de extensión rural de la Secretaría de Agricultura, del Departamento de Antioquia.</t>
  </si>
  <si>
    <t>6 Meses</t>
  </si>
  <si>
    <t>77101800</t>
  </si>
  <si>
    <t>Asistencia técnica y transferencia de tecnología a productores agropecuarios del Departamento de Antioquia, en la implementación  de predios en  BPA.</t>
  </si>
  <si>
    <t>73131703</t>
  </si>
  <si>
    <r>
      <rPr>
        <b/>
        <sz val="8"/>
        <color indexed="8"/>
        <rFont val="Arial"/>
        <family val="2"/>
      </rPr>
      <t>Vigencia Futura</t>
    </r>
    <r>
      <rPr>
        <sz val="8"/>
        <color indexed="8"/>
        <rFont val="Arial"/>
        <family val="2"/>
      </rPr>
      <t>. Mejoramiento de la productividad del cultivo de plátano para productores plataneros en la Región del Contrato Plan Atrato Gran Darién (CPAGD) de los Departamentos de Antioquia, Chocó y Córdoba.</t>
    </r>
  </si>
  <si>
    <r>
      <t xml:space="preserve">Establecer sistemas de producción sostenible y de reconversión productiva en ganadería doble propóstio, cría y ceba, en el Departamento de Antioquia.
</t>
    </r>
    <r>
      <rPr>
        <b/>
        <sz val="8"/>
        <color indexed="8"/>
        <rFont val="Arial"/>
        <family val="2"/>
      </rPr>
      <t>En trámite vigencia futura $1343910400</t>
    </r>
  </si>
  <si>
    <t>17 meses</t>
  </si>
  <si>
    <r>
      <t>Articulación de actores público privados para la optimización en la transferencia de tecnología y extensión agropecuaria, en el Departamento de Antioquia.</t>
    </r>
    <r>
      <rPr>
        <b/>
        <sz val="8"/>
        <color indexed="8"/>
        <rFont val="Arial"/>
        <family val="2"/>
      </rPr>
      <t xml:space="preserve"> $578.500.000
Costos por parte de Directores Fecha martes proximo
</t>
    </r>
  </si>
  <si>
    <t>Vinculación Institucional del Departamento de Antioquia – Secretaría de Agricultura y Desarrollo Rural,  en la Octava versión de Agrofuturo 2014, como medio de realizar Acompañamiento Comercial a los productores Agropecuarios del Departamento de Antioquia en ferias y eventos.</t>
  </si>
  <si>
    <t>Traslado CDP
Productividad</t>
  </si>
  <si>
    <t xml:space="preserve">Desarrollar un modelo integral innovador y flexible para la transferencia de tecnología y formación de talento humano para el primer eslabón de la cadena productiva del caucho natural en el Bajo Cauca Antioqueño”
</t>
  </si>
  <si>
    <t>70141605</t>
  </si>
  <si>
    <t xml:space="preserve">Aunar esfuerzos para el mejoramiento de la productividad en mango hilacha a través del manejo fitosanitario en el municipio de santa barbará suroeste antioqueño.
</t>
  </si>
  <si>
    <t>5meses</t>
  </si>
  <si>
    <t>Aunar esfuerzos para mejorar la sostenibiliad y productividad del café, a través del sostenimiento de cultivos renovados por siembra.</t>
  </si>
  <si>
    <t xml:space="preserve">Establecer unidades productivas agropecuarias, para población víctima y vulnerable del Departamento de Antioquia.  
</t>
  </si>
  <si>
    <t>Octubre</t>
  </si>
  <si>
    <t>Tramitar la  adquisición de predios o mejoras y estudios para constitución, ampliación o saneamiento de resguardos.</t>
  </si>
  <si>
    <t>Septiembre</t>
  </si>
  <si>
    <t>Traslado CDP
INDIGENAS</t>
  </si>
  <si>
    <t xml:space="preserve">Aunar esfuerzos  para el acompañamiento técnico, productivo y comercial, a jóvenes rurales, del Departamneto de Antioquia.
Tres proyectos: </t>
  </si>
  <si>
    <t xml:space="preserve">Asistir a productores para el reconocimiento, manejo y monitoreo de enfermedades en el cultivos de cítricos en el Suroeste del Departamento de Antioquia.
</t>
  </si>
  <si>
    <t>95101703</t>
  </si>
  <si>
    <t xml:space="preserve">Adecuar el centro de acopio de la Asociación ASOPROMORA en el municipio de El Retiro, 
</t>
  </si>
  <si>
    <t xml:space="preserve">Fortalecimiento de la competitividad de fruta pequeña mediante la adecuación de un centro de acopio en el municipio de La Unión, del Departamento de Antioquia.
</t>
  </si>
  <si>
    <t xml:space="preserve">Aunar esfuerzos para el sostenimiento y aprovechamiento del cultivo de caucho, en la subregión de Urabá del Departamento de Antioquia.
</t>
  </si>
  <si>
    <r>
      <t xml:space="preserve">Aunar esfuerzos para establecer modelos de manejo productivo de leche caprina de alta calidad, en el Departamento de Antioquia.
</t>
    </r>
    <r>
      <rPr>
        <b/>
        <sz val="8"/>
        <color indexed="8"/>
        <rFont val="Arial"/>
        <family val="2"/>
      </rPr>
      <t xml:space="preserve">
</t>
    </r>
  </si>
  <si>
    <t xml:space="preserve">Aunar esfuerzos para fomentar la producción de razas de ganado criollo en el departamento Antioquia
</t>
  </si>
  <si>
    <t>Establecer unidades productivas de ovinos en el Departamento de Antioquia.</t>
  </si>
  <si>
    <t>70171700</t>
  </si>
  <si>
    <t>Rehabilitar distritos de reigo en el municipio de  Urrao</t>
  </si>
  <si>
    <t xml:space="preserve">Construír un distrito de Riego, en el municipio de  Giraldo </t>
  </si>
  <si>
    <t>81141901</t>
  </si>
  <si>
    <t>Validar y ajustar la tecnología para el manejo de residuos orgánicos urbanos para la producción de fertilizantes en el Departamento de Antioquia.</t>
  </si>
  <si>
    <t>Aunar esfuerzos para desarrollar protocolos de propagación y establecer ensayos de procedencia de especies vegetales del boque seco tropical,  del Departamento de Antioquia.</t>
  </si>
  <si>
    <t>Negritudes:  Establecer unidades productivas agropecuarias para poblacion afrodescendiente en el Departamento de Antioquia.</t>
  </si>
  <si>
    <t>Mejorar la productividad  de la agroindustria panelera de la Asociación de Paneleros de Amalfi ASOPAMA del Departamento de Antioquia".</t>
  </si>
  <si>
    <t xml:space="preserve">Mejorar el sistema productivo del fríjol, a través del establecimiento de parcelas productivas y asistencia técnica a familias víctimas  del municipio de Betulia. </t>
  </si>
  <si>
    <t>Establecer parcelas experimentales de mortiño (Vaccinium meridionale Swartz.) para evaluar el desarrollo de los materiales y su respuesta a la interacción genotipo por ambiente en las subregiones del Norte y Oriente de Antioqueño.
Pendiente Vigencia Futura $76.992.508</t>
  </si>
  <si>
    <t>Edición y publiación de documentos de análisis del sector agropecuario del Departamento de Antioquia.</t>
  </si>
  <si>
    <t xml:space="preserve"> 3 meses</t>
  </si>
  <si>
    <t>Traslado CDP General</t>
  </si>
  <si>
    <t>Actualización licencias ArGIS</t>
  </si>
  <si>
    <t xml:space="preserve">Aunar esfuerzos para apoyar el fortalecimiento de Alianzas Productivas entre asociaciones de productores y comercializadores del Departamento de Antioquia.
</t>
  </si>
  <si>
    <t>86111603</t>
  </si>
  <si>
    <r>
      <t xml:space="preserve">Eventos Académicos Sector Agropecuario -
 </t>
    </r>
    <r>
      <rPr>
        <b/>
        <sz val="8"/>
        <color indexed="8"/>
        <rFont val="Arial"/>
        <family val="2"/>
      </rPr>
      <t>Pendiente traslado en agosto para el PEP comuniaciones</t>
    </r>
    <r>
      <rPr>
        <sz val="8"/>
        <color indexed="8"/>
        <rFont val="Arial"/>
        <family val="2"/>
      </rPr>
      <t xml:space="preserve">
</t>
    </r>
  </si>
  <si>
    <t>2 Meses</t>
  </si>
  <si>
    <t>72103300</t>
  </si>
  <si>
    <t>Mejoramiento de las condiciones de producción de la panela para la competitividad de la calidad del producto en el municipio de San Roque</t>
  </si>
  <si>
    <t>70141702</t>
  </si>
  <si>
    <t>Mejorar la productividad y competitividad del sector cañicultor mediante el sostenimiento  de cultivos en el municipio de San Roque</t>
  </si>
  <si>
    <t>Realizar la entrega de incentivos, acompañamiento y  seguimiento a los ganadores del concurso de innovación abierta ¿QUIEN SE LE MIDE?</t>
  </si>
  <si>
    <t>Aunar esfuerzos para el mejoramiento de la calidad del café a través de la modernización de la  infrestructura de beneficio. $760.000.000
Trasladar para 122078 en agosto</t>
  </si>
  <si>
    <t>Aumentar la productividad y compeetitividad de la cadena láctea, a través del mejoramiento del sistema productivo de leche en el Departamento de Antioquia. Convenio en gestión con el MADR.</t>
  </si>
  <si>
    <t xml:space="preserve">Regimen Especial </t>
  </si>
  <si>
    <r>
      <t xml:space="preserve">Establecer sistemas de producción sostenible y de reconversión productiva en ganadería en el Departamento de Antioquia.
</t>
    </r>
    <r>
      <rPr>
        <b/>
        <sz val="8"/>
        <color indexed="8"/>
        <rFont val="Arial"/>
        <family val="2"/>
      </rPr>
      <t>$ 1.848.364.856</t>
    </r>
    <r>
      <rPr>
        <sz val="8"/>
        <color indexed="8"/>
        <rFont val="Arial"/>
        <family val="2"/>
      </rPr>
      <t xml:space="preserve">
Recursos del Balance deguello.  Y vigencia actual</t>
    </r>
  </si>
  <si>
    <t>Por definir</t>
  </si>
  <si>
    <t>por definir</t>
  </si>
  <si>
    <t>Reforestadora   RIA. De competencia  de la Secretaría de Hacienda.</t>
  </si>
  <si>
    <t>Traslado CDP</t>
  </si>
  <si>
    <r>
      <rPr>
        <b/>
        <sz val="8"/>
        <color indexed="8"/>
        <rFont val="Arial"/>
        <family val="2"/>
      </rPr>
      <t>PAC CERTIDUMBRE</t>
    </r>
    <r>
      <rPr>
        <sz val="8"/>
        <color indexed="8"/>
        <rFont val="Arial"/>
        <family val="2"/>
      </rPr>
      <t xml:space="preserve">.  Fondo 0-2091 Establecer sistemas de producción sostenible y de reconversión productiva en ganadería en el Departamento de Antioquia. </t>
    </r>
  </si>
  <si>
    <t>Licitación</t>
  </si>
  <si>
    <r>
      <rPr>
        <b/>
        <sz val="8"/>
        <color indexed="8"/>
        <rFont val="Arial"/>
        <family val="2"/>
      </rPr>
      <t>PAC CERTIDUMBRE</t>
    </r>
    <r>
      <rPr>
        <sz val="8"/>
        <color indexed="8"/>
        <rFont val="Arial"/>
        <family val="2"/>
      </rPr>
      <t>.  Fondo 0-2091 Interventoría técnica, administrativa, ambiental, financiera y legal para establecer sistemas de producción sostenible y reconversión productiva ganadera en el departamento de Antioquia</t>
    </r>
  </si>
  <si>
    <t xml:space="preserve">Realizar acciones y gestiones que permitan el acercamiento y la canalización de la oferta de servicios institucionales brindados por los sectores público y privado, en procura de la superación de la pobreza extrema.  </t>
  </si>
  <si>
    <t>FEBRERO</t>
  </si>
  <si>
    <t xml:space="preserve">Realizar la interventoria al contrato cuyo objeto es Realizar acciones y gestiones que permitan el acercamiento y la canalización de la oferta de servicios institucionales brindados por los sectores público y privado, en procura de la superación de la pobreza extrema.  </t>
  </si>
  <si>
    <t xml:space="preserve">Minima cuantia </t>
  </si>
  <si>
    <t>Desarrollar actividades de  movilización y fomento de alianzas público privadas con enfoque de innovación social y desarrollo sostenible, con el fin de dinamizar la Política Social en el Departamento de Antioquia.</t>
  </si>
  <si>
    <t>Implementar las acciones orientadas al fortalecimiento de organizaciones comunales y sociales,  y del sistema de Participación Ciudadana y Control Social en el Departamento de Antioquia.</t>
  </si>
  <si>
    <t>Realizar la interventoría al contrato cuyo objeto es: “Implementar las acciones orientadas: al fortalecimiento de organizaciones comunales y sociales,  y del sistema de Participación Ciudadana y Control Social en el Departamento de Antioquia”.</t>
  </si>
  <si>
    <t>Aunar esfuerzos para avanzar en el logro de la inclusión y la cohesión social a través del  fortalecimiento de las organizaciones civiles, la participación ciudadana, la  gestión pública y la democracia participativa en la Subregión de Urabá.</t>
  </si>
  <si>
    <t>11 Meses</t>
  </si>
  <si>
    <t>Prestación de Servicios Profesiones  para el apoyo al concuros de iniciativas comunitarias</t>
  </si>
  <si>
    <t xml:space="preserve">    Desarrollar la operación del concurso de inciativas comunitarias.</t>
  </si>
  <si>
    <t>Apoyar las acciones en los procesos desarrollados con los organismos comunales, las organizaciones sociales y el banco de iniciativas comunitarias, del  Departamento de Antioquia.</t>
  </si>
  <si>
    <t>78111500</t>
  </si>
  <si>
    <t>Suministo de tiquites aéreos de la Secretaria de Participación Ciudadana.</t>
  </si>
  <si>
    <t>Fortalecimiento de las organizaciones de personas en situación de discapacidad en el departamento de Antioquia</t>
  </si>
  <si>
    <t>POR DEFINIR</t>
  </si>
  <si>
    <t xml:space="preserve"> fortalecimiento al proceso organizativo de víctimas en el Depto. de Antioquia</t>
  </si>
  <si>
    <t>Fortalecimiento de las autoridades indígenas a través de estrategias de participación.</t>
  </si>
  <si>
    <t>Fortalecimiento a los Consejos Comunitarios, organizaciones y comunidades afro en el Departamento de Antioquia</t>
  </si>
  <si>
    <t>Software plataforma ESAL y mantenimiento de licencias,</t>
  </si>
  <si>
    <t>MEJORAMIENTO, MANTENIMIENTO Y REHABILITACION DE LA VIA JAMAICA - CANAAN - JERICO, CODIGO 25BAN02, SUBREGION SUROESTE DEL DEPARTAMENTO DE ANTIOQUIA</t>
  </si>
  <si>
    <t>MEJORAMIENTO DE SUPERFICIE DE RODADURA MEDIANTE ESTABILIZACION, BACHEOS, DOBLE RIEGO, IMPRIMACION REFORZADA Y OTROS TRATAMIENTOS SUPERFICIALES PARA LAS VIAS A CARGO DEL DEPARTAMENTO DE ANTIOQUIA</t>
  </si>
  <si>
    <t xml:space="preserve">MEJORAMIENTO, REHABILITACION, MANTENIMIENTO Y CONSTRUCCION DE OBRAS COMPLEMENTARIAS PARA LA VIA -  URAMITA – PEQUE DE LA SUBREGION OCCIDENTE
</t>
  </si>
  <si>
    <t>MEJORAMIENTO, REHABILITACIÓN, MANTENIMIENTO Y CONSTRUCCIÓN DE OBRAS COMPLEMENTARIAS PARA LAS VÍAS PUENTE DE OCCIDENTE - OLAYA - LIBORINA; LIBORINA -SABANALARGA; SABANALARGA - EL ORO; LIBORINA - EL CARDAL- SAN JOSE DE LA MONTAÑA</t>
  </si>
  <si>
    <t xml:space="preserve">MEJORAMIENTO, REHABILITACION, MANTENIMIENTO Y CONSTRUCCION DE OBRAS COMPLEMENTARIAS PARA LA VIA SAN FERMIN (RUTA 25) - BRICEÑO,  EN LA SUBREGION NORTE DEL DEPARTAMENTO DE ANTIOQUIA.
</t>
  </si>
  <si>
    <t>12 Meses</t>
  </si>
  <si>
    <t>ATENCION DE PUNTOS CRITICOS Y CONSTRUCCION DE OBRAS COMPLEMENTARIAS EN LA RED VIAL SECUNDARIA  DE LAS SUBREGIONES  DEL DEPARTAMENTO DE ANTIOQUIA</t>
  </si>
  <si>
    <t>04/02/2014
24/02/2014</t>
  </si>
  <si>
    <t>MEJORAMIENTO, REHABILITACION, MANTENIMIENTO Y CONSTRUCCION DE OBRAS COMPLEMENTARIAS EN VIAS PRIORIZADAS DE LAS SUBREGIONES NORDESTE Y MAGDALENA MEDIO DEL DEPARTAMENTO DE ANTIOQUIA</t>
  </si>
  <si>
    <t>MEJORAMIENTO, REHABILITACION, MANTENIMIENTO Y CONSTRUCCION DE OBRAS COMPLEMENTARIAS EN VIAS PRIORIZADAS DE LA SUBREGION URABA DEL  DEPARTAMENTO DE ANTIOQUIA</t>
  </si>
  <si>
    <t>CONSTRUCCIÓN, REHABILITACIÓN, MANTENIMIENTO, REPARACIÓN Y OBRAS DE PROTECCIÓN DE PUENTES EN LA RED VIAL EN EL DEPARTAMENTO DE ANTIOQUIA</t>
  </si>
  <si>
    <t xml:space="preserve">CONSTRUCCIÓN DE OBRAS DE  REPARACIÓN  Y  PROTECCION DE LA INFRAESTRUCTURA VIAL, REMOCIÓN DE DERRUMBES, PAVIMENTACIÓN, SEÑALIZACIÓN  Y OBRAS COMPLEMENTARIAS EN LA CONEXIÓN VIAL ABURRA - RIO CAUCA Y EN LA ANTIGUA VÍA AL MAR
</t>
  </si>
  <si>
    <t>CONSTRUCCIÓN DE OBRAS DE MEJORAMIENTO DE LA DOBLE CALZADA LAS PALMAS.</t>
  </si>
  <si>
    <t>3 Meses</t>
  </si>
  <si>
    <t xml:space="preserve">CONSTRUCCIÓN DE PUENTES EN PUNTOS CRITICOS Y OBRAS COMPLEMENTARIAS DE LA ANTIGUA VÍA AL MAR GONZALO MEJÍA </t>
  </si>
  <si>
    <t>14 Meses</t>
  </si>
  <si>
    <t>LICITACIÓN DE OBRA PÚBLICA - OBRAS DE MITIGACIÓN Y RECUPERACIÓN VÍA SANTA ELENA.</t>
  </si>
  <si>
    <t>PENDIENTE</t>
  </si>
  <si>
    <t>CONSULTORÍA DE UN (1) INGENIERO PARA LA SUPERVISIÓN INTEGRAL Y RECOPILACIÓN DE INFORMACIÓN DEL ESTADO DE LAS VÍAS A CARGO DEL DEPARTAMENTO DE ANTIOQUIA</t>
  </si>
  <si>
    <t>Regimén Especial</t>
  </si>
  <si>
    <t xml:space="preserve">REALIZAR OBRAS DE MANTENIMIENTO MANUAL EN LAS VÍAS A CARGO DEL DEPARTAMENTO DE ANTIOQUIA A TRAVÉS DE CONTRATACIÓN, COORDINACIÓN Y SUPERVISIÓN DE PERSONAL EN EL ÁREA DE INFLUENCIA DE LA VÍA
</t>
  </si>
  <si>
    <t>18 Meses</t>
  </si>
  <si>
    <t>CONSULTORIA PARA LA OPERACION Y ACOMPAÑAMIENTO DE LAS OBLIGACIONES Y ESTRATEGIAS SOCIOAMBIENTALES DE LAS OBRAS DE INFRAESTRUCTURA EN EL DEPARTAMENTO DE ANTIOQUIA</t>
  </si>
  <si>
    <t>20/092013</t>
  </si>
  <si>
    <t>INTERVENTORA TECNICA, ADMINISTRATIVA, FINANCIERA, AMBIENTAL Y LEGAL PARA EL CONTRATO DE MANTENIMIENTO MANUAL EN LAS VIAS A CARGO DEL DEPARTAMENTO DE ANTIOQUIA.</t>
  </si>
  <si>
    <t>INTERVENTORIA TECNICA, ADMINISTRATIVA, AMBIENTAL,  FINANCIERA Y LEGAL PARA EL MEJORAMIENTO, REHABILITACION, MANTENIMIENTO Y CONSTRUCCION DE OBRAS COMPLEMENTARIAS PARA LAS VIAS PUENTE DE OCCIDENTE - OLAYA - LIBORINA, LIBORINA - SABANALARGA, SABANALARGA - EL ORO Y LIBORINA - SAN DIEGO - EL CARDAL - SAN JOSE DE LA MONTAÑA,  DE LA SUBREGION OCCIDENTE DEL DEPARTAMENTO DE ANTIOQUIA.</t>
  </si>
  <si>
    <t xml:space="preserve">INTERVENTORÍA TÉCNICA, AMBIENTAL, ADMINISTRATIVA, FINANCIERA Y LEGAL PARA EL MEJORAMIENTO DE SUPERFICIES DE RODADURA MEDIANTE ESTABILIZACION, BACHEO, DOBLE RIEGO Y OTROS TRATAMIENTOS SUPERFICIALES PARA LAS VIAS A CARGO DEL DEPARTAMENTO DE ANTIOQUIA
</t>
  </si>
  <si>
    <t>CONSULTORÍA DE UN (1) TÉCNICO PARA LA RECOPILACIÓN DE INFORMACIÓN DEL ESTADO DE LAS VÍAS A CARGO DEL DEPARTAMENTO DE ANTIOQUIA</t>
  </si>
  <si>
    <t>INTERVENTORÍA TÉCNICA, AMBIENTAL, ADMINISTRATIVA, FINANCIERA Y LEGAL PARA EL MEJORAMIENTO, REHABILITACIÓN, MANTENIMIENTO Y CONSTRUCCIÓN DE OBRAS COMPLEMENTARIAS PARA LA VÍA - URAMITA – PEQUE DE LA SUBREGIÓN OCCIDENTE.</t>
  </si>
  <si>
    <t xml:space="preserve"> 8 Meses</t>
  </si>
  <si>
    <t>INTERVENTORIA TECNICA, ADMINISTRATIVA, AMBIENTAL,  FINANCIERA Y LEGAL PARA EL MEJORAMIENTO, REHABILITACION, MANTENIMIENTO Y CONSTRUCCION DE OBRAS COMPLEMENTARIAS PARA LA VIA SAN FERMIN (RUTA 25) - BRICEÑO,  DE LA SUBREGION NORTE DEL DEPARTAMENTO DE ANTIOQUIA</t>
  </si>
  <si>
    <t xml:space="preserve">INTERVENTORÍA TECNICA, ADMINISTRATIVA, FINANCIERA, AMBIENTAL Y LEGAL PARA EL MEJORAMIENTO, REHABILITACIÓN, MANTENIMIENTO Y CONSTRUCCIÓN DE OBRAS COMPLEMENTARIAS EN VÍAS PRIORIZADAS DE LAS SUBREGIONES NORDESTE Y MAGDALENA MEDIO DEL DEPARTAMENTO DE ANTIOQUIA
</t>
  </si>
  <si>
    <t xml:space="preserve">INTERVENTORÍA TECNICA, ADMINISTRATIVA, FINANCIERA, AMBIENTAL Y LEGAL PARA LA CONSTRUCCIÓN DE OBRAS DE REPARACIÓN Y PROTECCION DE LA INFRAESTRUCTURA VIAL, REMOCIÓN DE DERRUMBES, PAVIMENTACIÓN, SEÑALIZACIÓN Y OBRAS COMPLEMENTARIAS EN LA CONEXIÓN VIAL ABURRA - RIO CAUCA Y EN LA ANTIGUA VÍA AL MAR
</t>
  </si>
  <si>
    <t>13 Meses</t>
  </si>
  <si>
    <t>CONSULTORÍA PARA LA REALIZACIÓN DE LOS ESTUDIOS GEOTÉCNICOS Y DISEÑOS DE INGENIERIA REQUERIDOS PARA LA CONSTRUCCIÓN DE UN VIADUCTO EN EL SECTOR CONOCIDO COMO URQUITA EN LA ANTIGUA VIA AL MAR</t>
  </si>
  <si>
    <t>SIN REGISTRO</t>
  </si>
  <si>
    <t xml:space="preserve">INTERVENTORÍA TECNICA, ADMINISTRATIVA, FINANCIERA, AMBIENTAL Y LEGAL PARA LA CONSTRUCCIÓN DE PUENTES EN PUNTOS CRITICOS Y OBRAS COMPLEMENTARIAS DE LA ANTIGUA VÍA AL MAR GONZALO MEJÍA </t>
  </si>
  <si>
    <t>15 Meses</t>
  </si>
  <si>
    <t>INTERVENTORÍA TÉCNICA, AMBIENTAL, ADMINISTRATIVA, FINANCIERA Y LEGAL PARA EL MEJORAMIENTO, REHABILITACIÓN, MANTENIMIENTO Y CONSTRUCCIÓN DE OBRAS COMPLEMENTARIAS EN VÍAS PRIORIZADAS DE LA SUBREGION URABÁ DEL  DEPARTAMENTO DE ANTIOQUIA</t>
  </si>
  <si>
    <t>INTERVENTORÍA TÉCNICA, AMBIENTAL, ADMINISTRATIVA, FINANCIERA Y LEGAL PARA LA ATENCIÓN DE PUNTOS CRÍTICOS Y CONSTRUCCIÓN DE OBRAS COMPLEMENTARIAS EN LA RED VIAL SECUNDARIA DE LAS SUBREGIONES DEL DEPARTAMENTO DE ANTIOQUIA</t>
  </si>
  <si>
    <t xml:space="preserve">INTERVENTORÍA TÉCNICA, ADMINISTRATIVA, AMBIENTAL, FINANCIERA Y LEGAL PARA LA EJECUCIÓN DE LAS OBRAS NECESARIA PARA LA CONSTRUCCIÓN, REHABILITACIÓN, MANTENIMIENTO Y OBRAS DE PROTECCIÓN DE PUENTES EN LA RED VIAL EN EL  DEPARTAMENTO DE ANTIOQUIA
</t>
  </si>
  <si>
    <t>CONSULTORÍA DE UN INGENIERO CIVIL PARA LA PLANEACIÓN, ORGANIZACIÓN Y CONTROL DE ACTIVIDADES CORRESPONDIENTES A LOS PROYECTOS DE REHABILITACIÓN DE LAS VÍAS SECUNDARIAS FINANCIADAS CON RECURSOS DEL BID CONTRATO DE PRÉSTAMO 1825 OC-CO.</t>
  </si>
  <si>
    <t>INTERVENTORIA, TECNICA, AMBIENTAL, ADMINISTRATIVA, FINANCIERA Y LEGAL DE   LAS OBRAS DE CONSTRUCCIÓN DE FASE II DEL CONTRATO DE CONCESIONES 97 CO 20 1811, OPERACIÓN Y MANTENIMIENTO DE LA VARIANTE PALMAS Y VÍA SANTA ELENA ENTRE EL KM2+800 AL KM25+600.</t>
  </si>
  <si>
    <t>60 Meses</t>
  </si>
  <si>
    <t>CONSULTORÍA DE UN (1) ABOGADO EXPERTO EN CONTRATACIÓN, BAJO POLÍTICAS DEL BANCO INTERAMERICANO DE DESARROLLO BID, CON EL FIN DE QUE EL MISMO PROVEA ASISTENCIA TÉCNICA JURÍDICA A LA SECRETARIA DE INFRAESTRUCTURA FÍSICA EN LOS PROCESOS DE SELECCIÓN QUE SE PRETENDAN ADELANTAR  ATENDIENDO A LAS POLÍTICAS BID REQUERIDAS PARA LA CONTRATACIÓN,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</si>
  <si>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CONSULTORÍA DE UN (1) ABOGADO QUE PROVEA ASISTENCIA JURÍDICA A LA SECRETARIA DE INFRAESTRUCTURA FÍSICA EN LOS PROCESOS DE SELECCIÓN QUE SE PRETENDAN ADELANTAR  ATENDIENDO A LAS POLÍTICAS BID REQUERIDAS PARA LA CONTRATACIÓN,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</si>
  <si>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CONSULTORÍA DE UN (1) PROFESIONAL EXPERTO EN LA GESTIÓN Y ADMINISTRACIÓN FINANCIERA DE PROYECTOS CON LA BANCA MULTILATERAL, BAJO POLÍTICAS DEL BANCO INTERAMERICANO DE DESARROLLO BID, CON EL FIN DE QUE EL MISMO PROVEA ASISTENCIA ADMINISTRATIVA Y FINANCIERA A LA SECRETARÍA DE INFRAESTRUCTURA FÍSICA EN LOS PROCESOS QUE SE PRETENDAN ADELANTAR ATENDIENDO A LAS POLÍTICAS BID, EN LAS ACTUALIZACIONES QUE SE DEBAN REALIZAR AL PLAN DE ADQUISICIONES, EN LA ATENCIÓN DE LOS COMPROMISOS CONTRACTUALES PENDIENTES POR REALIZAR, Y EN LOS REQUERIMIENTOS REALIZADOS POR EL BANCO Y POR ENTES PÚBLICOS Y PRIVADOS RELACIONADAS CON LA EJECUCIÓN DEL CONTRATO DE PRÉSTAMO 1825/OC-CO</t>
  </si>
  <si>
    <t>SUMINISTRO E INSTALACIÓN DE CUATRO (4) SISTEMAS ININTERRUPIDOS DE POTENCIA "UPS" PARA EL ALUMBRADO Y CONTROL DEL TÚNEL FERNANDO GÓMEZ MARTÍNEZ</t>
  </si>
  <si>
    <t>CONSULTORÍA DE UN CONTADOR PARA PROVEER ASISTENCIA TÉCNICA Y CONTABLE A LA SECRETARIA DE INFRAESTRUCTURA FÍSICA EN LA PREPARACIÓN DE LOS INFORMES FINANCIEROS DEL PROGRAMA VÍAS PARA LA INTEGRACIÓN Y LA EQUIDAD PVIE QUE SEAN REQUERIDOS POR EL BID, LA GOBERNACIÓN DE ANTIOQUIA Y POR ENTES PÚBLICOS Y PRIVADOS, RELACIONADOS CON LA EJECUCIÓN DEL CONTRATO DE PRÉSTAMO 1825/OC-CO</t>
  </si>
  <si>
    <t>SUMINISTRO DE DUCTOS  PARA LA CANALIZACIÓN DEL CABLEADO DEL ALUMBRADO DEL INTERIOR DEL TÚNEL Y GABINETES PARA ALMACENAR  LAS UPS DEL TÚNEL FERNANDO GÓMEZ MARTÍNEZ</t>
  </si>
  <si>
    <t>CONSULTORÍA DE UN INGENIERO PARA LA COORDINACIÓN Y DESARROLLO DE SOFTWARE PARA INGRESAR LOS DATOS DE LOS INVENTARIOS VIALES, INTERFACES CON LOS EQUIPOS, MONTAJE EN EL SERVIDOR Y CAPACITACIÓN EN LA ACTUALIZACIÓN Y OPERACIÓN DE SOFTWARE.</t>
  </si>
  <si>
    <t xml:space="preserve">CONSULTORÍA DE UN (1) INGENIERO ESPECIALISTA, PARA LA SUPERVISIÓN INTEGRAL Y RECOPILACIÓN DE INFORMACIÓN DEL ESTADO DE LAS VÍAS A CARGO DEL DEPARTAMENTO DE ANTIOQUIA.  </t>
  </si>
  <si>
    <t xml:space="preserve"> 2 Meses</t>
  </si>
  <si>
    <t>CONSULTORÍA DE UNA (1) INGENIERO CIVIL  PARA LA PLANEACIÓN, ORGANIZACIÓN Y COORDINACIÓN DE LAS ACTIVIDADES CORRESPONDIENTES A LA EJECUCIÓN, RECIBO Y LIQUIDACIÓN DE LOS CONTRATOS DE OBRA E INTERVENTORÍA CELEBRADOS BAJO EL MARCO DEL CONTRATO DE PRESTAMO 1825/OC-CO.</t>
  </si>
  <si>
    <t xml:space="preserve">OBRAS DE APOYO AL MEJORAMIENTO DE LA TRANSITABILIDAD DE LAS VÍAS CAMILO C - EL CINCO - FREDONIA, FREDONIA PUENTE IGLESIAS, DE LA SUBREGIÓN SUROESTE DEL DEPARTAMENTO DE ANTIOQUIA, ETAPA 2 - GRUPO 10.
</t>
  </si>
  <si>
    <t>INTERVENTORÍA TÉCNICA, LEGAL, ADMINISTRATIVA, FINANCIERA Y AMBIENTAL A LAS OBRAS DE APOYO AL MEJORAMIENTO DE LA TRANSITABILIDAD EN LAS VÍAS CAMILO C - EL CINCO - FREDONIA, FREDONIA PUENTE IGLESIAS, DE LA SUBREGIÓN SUROESTE DEL DEPARTAMENTO DE ANTIOQUIA, ETAPA 2 - GRUPO 10</t>
  </si>
  <si>
    <t>ADMINISTRACION, OPERACIÓN COMERCIAL Y MANTENIMIENTO DE LOS SISTEMAS DE TRANSPORTE POR CABLE AEREO (STCA) A CARGO DEL DEPARTAMENTO DE ANTIOQUIA</t>
  </si>
  <si>
    <t>11;5 Meses</t>
  </si>
  <si>
    <t>SUMINISTRO DE MATERIALES E INSUMOS PARA LA CONSTRUCCIÓN Y EL  MANTENIMIENTO DE LA CONEXIÓN VIAL GUILLERMO GAVIRIA CORREA Y ANTIGUA VÍA AL MAR</t>
  </si>
  <si>
    <t>SUMINISTRO DE UN VEHÍCULO CONTRA INCENDIO DE  ATAQUE RÁPIDO Y  EQUIPOS DE RESCATE PARA  LA CONEXIÓN VIAL GUILLERMO GAVIRIA CORREA, EL TÚNEL FERNANDO GÓMEZ MARTÍNEZ Y LA ANTIGUA VÍA AL MAR</t>
  </si>
  <si>
    <t>PRESTAR LOS SERVICIOS PROFESIONALES Y DE APOYO A LA GESTIÓN PARA EL ACOMPAÑAMIENTO EN LA ETAPA PREVIA AL PROCESO CONTRACTUAL Y DURANTE LA ETAPA DE EVALUACIÓN DE LOS PROCESOS DE CONTRATACIÓN DEL PROYECTO TÚNEL DEL TOYO Y SUS CONEXIONES VIALES.</t>
  </si>
  <si>
    <t>ESTUDIOS DE FACTIBILIDAD PARA EL COBRO DE LA CONTRIBUCIÓN DE VALORIZACIÓN GENERADA CON EL PROYECTO DE RECTIFICACIÓN Y PAVIMENTACIÓN DE LA VÍA PUERTO NARE - PUERTO TRIUNFO</t>
  </si>
  <si>
    <t>CONSULTORÍA PARA LA ADQUISICIÓN DE PREDIOS REQUERIDOS POR LA SECRETARÍA DE INFRAESTRUCTURA FÍSICA DEL DEPARTAMENTO DE ANTIOQUIA</t>
  </si>
  <si>
    <t>ESTUDIOS DE FACTIBILIDAD PARA EL COBRO DE LA CONTRIBUCIÓN DE VALORIZACIÓN GENERADA CON EL PROYECTO DE RECTIFICACIÓN Y PAVIMENTACIÓN DE LA VÍA EL LIMÓN - ANORÍ</t>
  </si>
  <si>
    <t>ADQUISICIÓN DE UNA FAJA DE TERRENO AFECTADA CON LA OBRA VIAL DE AMPLIACIÓN, RECTIFICACIÓN Y PAVIMENTACIÓN DE LA VÍA BOLOMBOLO – SANTA FE DE ANTIOQUIA.</t>
  </si>
  <si>
    <t>NA</t>
  </si>
  <si>
    <t>ADQUISICIÓN DE UNA FAJA DE TERRENO AFECTADA CON LA OBRA VIAL DE AMPLIACIÓN, RECTIFICACIÓN Y PAVIMENTACIÓN DE LA VÍA LLANOS DE CUIVA – SAN JOSÉ DE LA MONTAÑA.</t>
  </si>
  <si>
    <t>PAGO DE MEJORAS VEGETALES UBICADAS EN LA FAJA DE TERRENO REQUERIDA POR EL DEPARTAMENTO PARA LA REHABILITACIÓN Y RECUPERACIÓN DE LA VÍA, MASELLA - LA VIGINIA - CARACOLI</t>
  </si>
  <si>
    <t xml:space="preserve">PAGO DE MEJORAS VEGETALES UBICADAS EN LA FAJA DE TERRENO REQUERIDA POR EL DEPARTAMENTO PARA LA REHABILITACIÓN Y RECUPERACIÓN DE LA VÍA, LA QUIEBRA - NARIÑO
</t>
  </si>
  <si>
    <t>ADQUISICION DE TIQUETES AÉREOS PARA LA GOBERNACION DE ANTIOQUIA, SECRETARÍA DE INFRAESTRUCTURA FÍSICA</t>
  </si>
  <si>
    <t>9;6 Meses</t>
  </si>
  <si>
    <t>PRESTAR LOS SERVICIOS PROFESIONALES Y DE APOYO A LA GESTIÓN PARA EL ACOMPAÑAMIENTO INTEGRAL DE LAS ESTRATEGIAS DE CONTRATACIÓN DE LA SECRETARÍA DE INFRAESTRUCTURA FÍSICA</t>
  </si>
  <si>
    <t xml:space="preserve">CONSTRUCCIÓN DE PASARELAS PEATONALES PARA EL MEJORAMIENTO DEL URBANISMO EN EL MUNICIPIO DE VIGÍA DEL FUERTE EN LA SUBREGIÓN URABÁ DEL DEPARTAMENTO DE ANTIOQUIA  </t>
  </si>
  <si>
    <t>CONSTRUCCIÓN, REHABILITACIÓN Y MEJORAMIENTO DE PARQUES Y ESPACIO PÚBLICO EN MUNICIPIOS DEL DEPARTAMENTO DE ANTIOQUIA (5 CONTRATOS)</t>
  </si>
  <si>
    <t>INTERVENTORIA TECNICA, ADMINISTRATIVA, FINANCIERA, AMBIENTAL Y LEGAL PARA LA ADMINISTRACION, OPERACION COMERCIAL Y MANTENIMIENTO  DE LOS SISTEMAS DE TRANSPORTE POR CABLE AEREO (STCA) A CARGO DEL DEPARTAMENTO DE ANTIOQUIA</t>
  </si>
  <si>
    <t>16;5 Meses</t>
  </si>
  <si>
    <t xml:space="preserve">INTERVENTORIA TÉCNICA, ADMINISTRATIVA, AMBIENTAL, FINANCIERA Y LEGAL PARA LA CONSTRUCCIÓN DE PASARELAS PEATONALES PARA EL MEJORAMIENTO DEL URBANISMO EN EL MUNICIPIO DE VIGÍA DEL FUERTE EN LA SUBREGIÓN URABÁ DEL DEPARTAMENTO DE ANTIOQUÍA   </t>
  </si>
  <si>
    <t>3;5 Meses</t>
  </si>
  <si>
    <t>PRESTACIÓN DEL SERVICIO DE AMBULANCIA LAS 24 HORAS DEL DÍA A TODO COSTO EN LA CONEXIÓN VIAL GUILLERMO GAVIRA CORREA - TÚNEL FERNANDO GÓMEZ MARTÍNEZ Y ANTIGUA VÍA AL MAR</t>
  </si>
  <si>
    <t>ALQUILER DE GRÚA TIPO PLANCHON Y PLUMA QUE PRESTE SUS SERVICIOS AL TFGM, A LA CONEXIÓN VIAL GUILLERMO GAVIRIA CORREA Y LA ANTIGUA VIA AL MAR</t>
  </si>
  <si>
    <t>COMISIÓN DE TOPOGRAFÍA PARA REALIZAR LOS TRABAJOS REQUERIDOS EN LA CONEXIÓN VIAL  ABURRA – RIO CAUCA Y EN LA ANTIGUA VÍA AL MAR</t>
  </si>
  <si>
    <t>SERVICIO DE CONTROL Y MONITOREO DE INSECTOS RASTREROS, VOLADORES,  ROEDORES Y  ANIMALES PONZOÑOSOS EN  LAS INSTALACIONES DEL TÚNEL FERNANDO GÓMEZ MARTÍNEZ-CONEXIÓN VIAL GUILLERMO GAVIRIA CORREA.</t>
  </si>
  <si>
    <t>REVISIÓN, RECARGA, MANTENIMIENTO Y SUMINISTRO DE EQUIPOS CONTRA INCENDIO Y DE EMERGENCIAS DEL TÚNEL FERNANDO GÓMEZ MARTÍNEZ – CONEXIÓN VIAL GUILLERMO GAVIRIA CORREA</t>
  </si>
  <si>
    <t>INTERVENTORÍA TÉCNICA, AMBIENTAL, ADMINISTRATIVA, FINANCIERA Y LEGAL PARA LA CONSTRUCCIÓN, REHABILITACIÓN Y MEJORAMIENTO DE PARQUES Y ESPACIO PÚBLICO EN MUNICIPIOS DEL DEPARTAMENTO DE ANTIOQUIA (1 CONTRATO)</t>
  </si>
  <si>
    <t xml:space="preserve">CONTRATO ARRENDAMIENTO DE MAQUINARIA PARA LA ATENCION DE LAS EMERGENCIAS EN LA RED VIAL A CARGO DEL DEPARTAMENTO DE ANTIOQUIA Y EL APOYO PARA EL MANTENIMIENTO DE LA RED VIAL TERCIARIA DE LOS MUNICIPIO EN LAS DIFERENTES SUBREGIONES
</t>
  </si>
  <si>
    <t>12/06/2014
09/05/2014</t>
  </si>
  <si>
    <t>CONTRATO INTERADMINISTRATIVO PARA LA COMPRA DE MATERIALES A LA EMPRESA DE VIVIENDA DE ANTIOQUIA - VIVA, PARA EL PROYECTO INTEGRAL DE MEJORAMIENTO EN VÍAS A CARGO DE LOS MUNICIPIOS EN LOS MUNICIPIOS DEL DEPARTAMENTO DE ANTIOQUIA</t>
  </si>
  <si>
    <t>CONVENIOS INTERADMINISTRATIVOS PARA EL MANTENIMIENTO DE CAMINOS DE HERRADURA EN MUNICIPIOS DE ANTIOQUIA (5 CONVENIOS)</t>
  </si>
  <si>
    <t>Prestación del servicio de mantenimiento integral para las motos al servicio del departamento de Antioquia</t>
  </si>
  <si>
    <t>MÍNIMA CUANTÍA</t>
  </si>
  <si>
    <t>Servicios de mantenimiento preventivo y/o correctivo con suministro de repuestos, insumos y accesorios para vehículos marca toyota con garantía vigente e importados propiedad del departamento de antioquia</t>
  </si>
  <si>
    <t>MINIMA</t>
  </si>
  <si>
    <t>Mantenimiento preventivo y correctivo con suministro de repuestos para el mantenimiento del aire acondicionado</t>
  </si>
  <si>
    <t>SELECCIÓN ABREVIADA</t>
  </si>
  <si>
    <t>Mantenimiento preventivo general y jardineriía de la Casa Fiscal de  Antioquia. Sede Bogota</t>
  </si>
  <si>
    <t>Prestación de servicios profesionales para apoyar y acompañar los procesos comunicativos de doble vía entre la gobernación de Antioquia y demás públicos internos y externos, en las actividades que realice la casa de Antioquia en Bogotá</t>
  </si>
  <si>
    <t>Suministro de uniformes y elementos deportivos para los trabajadores oficiales del departamento de Antioquia.</t>
  </si>
  <si>
    <t>Prestación de servicio de transporte terrestre automotor para apoyar la gestión de las dependencias de la Gobernación(Urabá, Infraestructura y servicios Públicos)</t>
  </si>
  <si>
    <t>Suscripción en medios de información y prensa- El Colombiano</t>
  </si>
  <si>
    <t>Suscripción en medios de información y prensa- El Mundo</t>
  </si>
  <si>
    <t>Suscripción en medios de información y prensa- El Espectador</t>
  </si>
  <si>
    <t>Suscripción en medios de información y prensa- El Tiempo</t>
  </si>
  <si>
    <t xml:space="preserve">Adquisición de insumos indispensables para el proceso técnico de impresión digital a color y monocolor de la Imprenta Departamental </t>
  </si>
  <si>
    <t>Mantenimiento preventivo y correctivo con reposición de partes mecánicas  y electricas  para el equipo industrial de la  Imprenta  Departamental</t>
  </si>
  <si>
    <t>febrero</t>
  </si>
  <si>
    <t>Adquisicion de papel bond alta blancura de 90 gramos, para el proceso productivo de las artes graficas, en la imprenta departamental.</t>
  </si>
  <si>
    <t>mayo</t>
  </si>
  <si>
    <t>Servicio de actualización jurisprudencial, doctrinal y normativa via electrónica para las diferentes dependencias de la Administración departamental</t>
  </si>
  <si>
    <t>Actualizar, ampliar y fortalecer el Sistema Integrado de Seguridad de la Gobernación de Antioquia (primera fase).</t>
  </si>
  <si>
    <t>Obras civiles en la planta fisica de la carcel departamental yarumito.</t>
  </si>
  <si>
    <t xml:space="preserve">SELECCIÓN ABREVIADA </t>
  </si>
  <si>
    <t>Obras civiles para la adecuacion de la direccion de gestion documental en el CAD Jose Maria Cordoba, sotano interno oficina 005</t>
  </si>
  <si>
    <t>Obras civiles para la adecuacion de gimnasio en el sotano interno de la gobernación.</t>
  </si>
  <si>
    <t>Suministro e instalacion de peliculas de control solar en  las ventanas de las fachadas norte y sur del centro Administrativo departamental Jose Maria Cordoba</t>
  </si>
  <si>
    <t xml:space="preserve">Remodelación, suministro e instalacion de cocina en el piso 12 del Centro Administrativo departamental. </t>
  </si>
  <si>
    <t>Obras civiles  para la modernizacion  de los ascensores del edificio del CAD</t>
  </si>
  <si>
    <t>Remodelación de las unidades sanitarias del centro administrativo departamental "José María Córdova" de la gobernación de Antioquia. Fase tres.</t>
  </si>
  <si>
    <t>marzo</t>
  </si>
  <si>
    <t xml:space="preserve">Clasificación, ordenación  , descripción y servicio  de almacenaje de documentos correspondientes al fondo acumulado de la gobernación de Antioquia , bajo la modalidad de out house, incluyendo materiales y unidades de conservación </t>
  </si>
  <si>
    <t xml:space="preserve">Enero </t>
  </si>
  <si>
    <t xml:space="preserve">8,5 meses </t>
  </si>
  <si>
    <t xml:space="preserve">Licitación pública </t>
  </si>
  <si>
    <t>Adquisición de escaneres para el departamento de Anrtioquía</t>
  </si>
  <si>
    <t>Prestación de servicios profesionales para la ejecución de actividades que en desarrollo del proyecto Gestión Transparente y Eficiente de las Entidades sin Ánimo de Lucro, realiza la Dirección de Asesoría Legal y de Control del Departamento de Antioquia</t>
  </si>
  <si>
    <t>Conversión a gas natural vehicular de vehículos propiedad del departamento de Antioquia</t>
  </si>
  <si>
    <t>Suministro de salva escaleras para el acceso de personas con movilidad reducida al centro administrativo departamental</t>
  </si>
  <si>
    <t>Suministro de café especial para el consumo de servidores publicos que laboren en el centro administrativo departamental (CAD) y sus sedes externas.</t>
  </si>
  <si>
    <t xml:space="preserve">Marzo </t>
  </si>
  <si>
    <t xml:space="preserve">Adquisición de un sistema CTP térmico de medio pliego con prueba a color para la modernización y desarrollo de la infraestructura operativa técnica de la Imprenta Departamental de Antioquia </t>
  </si>
  <si>
    <t>“Interventoría técnica, financiera, administrativa, legal y ambiental al contrato cuyo objeto es: modernización de la tubería y ducteria del sistema de aire acondicionado del centro administrativo departamental”</t>
  </si>
  <si>
    <t xml:space="preserve">Mayo </t>
  </si>
  <si>
    <t>CONCURSO DE MÉRITOS</t>
  </si>
  <si>
    <t xml:space="preserve">Modernizacion de la tuberia y ducteria del sistema de aire acondicionado en el centro administrativo departamental.   </t>
  </si>
  <si>
    <t>LICITACIÓN PÚBLICA</t>
  </si>
  <si>
    <t>Suministro y puesta en funcionamiento de sistema sonoro para información y llamado para el sótano interno del centro administrativo departamental</t>
  </si>
  <si>
    <t>Clasificacion, Ordenacion, Descripcion, Digitalizacion, Indexacion, cargue en el sistema de gestion documental Mercurio correspondientes a los documentos archivos de Gestion de las diferentes entidades de la Gobernacion de Antioquia, bajo la modalidad outhouse.</t>
  </si>
  <si>
    <t>6  meses</t>
  </si>
  <si>
    <t>Servicio de apoyo a la Gestión documental dentro de la herramienta mercurio en el desarrollo y aplicación de sus procesos documentales de wokflow y soporte de las PQRS.</t>
  </si>
  <si>
    <t>Servicio de impresión, fotocopiado, fax y scanner bajo la modalidad de outsoucing in house incluyendo hardware, software,administracion, papel, insumos,  y talento humano, para atender la demanda de las distintas dependencias de la Gobernacion de Antioquia.</t>
  </si>
  <si>
    <t>Prestacion de servicio de mantenimiento integral, suministro de combustibles y repuestos para plotter, escaner, impresoras y multifuncional propiedad del  Departamento de Antioquia y sus sedes externas</t>
  </si>
  <si>
    <t>Adquisición de prendas institucionales para los servidores de la Gobernación de Antioquia</t>
  </si>
  <si>
    <t>Adquisición de elementos de protección personal para los servidores de la Gobernación de Antioquia</t>
  </si>
  <si>
    <t>Adquisición de electrodomésticos para las diferentes dependencias de la Gobernación de Antioquia</t>
  </si>
  <si>
    <t xml:space="preserve">Adquisicion de medios audiovisuales y demas elementos de comunicación para las dependencias de la Gobernación de Antioquia </t>
  </si>
  <si>
    <t>Soporte y mantenimiento de licencias de SAP para el módulo de seguimiento a la contratación</t>
  </si>
  <si>
    <t>CDP GESTIÓN HUMANA</t>
  </si>
  <si>
    <t>Suministro de bienes informáticos y demás bienes tecnológicos para las diferentes depndencias de la Gobernación de Antioquia.</t>
  </si>
  <si>
    <t>Servicio de vigilancia armada y canina para el CAD y sedes externas</t>
  </si>
  <si>
    <t>LICITACION PUBLICA</t>
  </si>
  <si>
    <t>Adquisición de mobiliario para el mejoramiento de los ambientes de trabajo y atención a la ciudadanía en el sótano interno y externo del centro administrativo departamental.</t>
  </si>
  <si>
    <t>Suministro e instalacion de moto-reductores para automatizacion para rejas tipo cortina de las taquillas del primer piso del CAD</t>
  </si>
  <si>
    <t>SELECCIÓN  ABREVIADA</t>
  </si>
  <si>
    <t>Suministro de Material Vegetal</t>
  </si>
  <si>
    <t>Suministro de bienes muebles y enseres para las dependencias de la Gobernación de Antioquia y sus sedes externas</t>
  </si>
  <si>
    <t>Servicio de Aseo y cafetería para el CAD y sedes externas</t>
  </si>
  <si>
    <t>14 meses y 23 días</t>
  </si>
  <si>
    <t>Suministro de combustible ( gasolina corriente, gasolina extra, ACPM  y gas  natural comprimido para uso vehicular) para el departamento de Antioquia</t>
  </si>
  <si>
    <t xml:space="preserve">Junio </t>
  </si>
  <si>
    <t>Orientar talleres de preparación para el retiro laboral dirigidos a los servidores públicos próximos a jubilarse</t>
  </si>
  <si>
    <t>10 de marzo de  2014</t>
  </si>
  <si>
    <t>Orientar talleres reflexivos, creativos y recreativos dirigidos a los jóvenes hijos de los servidores públicos</t>
  </si>
  <si>
    <t>15 de marzo de  2014</t>
  </si>
  <si>
    <t>Realizar encuentros de parejas para los servidores públicos departamentales y su cónyuge o compañera(o) permanente</t>
  </si>
  <si>
    <t>15 de junio de 2014</t>
  </si>
  <si>
    <t>Prestar la logística necesaria para atender las convivencias de los servidores públicos y sus beneficiarios</t>
  </si>
  <si>
    <t>5 de mayo de 2014</t>
  </si>
  <si>
    <t>Realizar eventos culturales, de esparcimiento, religiosos y/o de capacitación en fechas especiales, para los servidores públicos departamentales</t>
  </si>
  <si>
    <t>Se trasladan los recursos a la Gerencia de Comunicaciones</t>
  </si>
  <si>
    <t>N/A</t>
  </si>
  <si>
    <t>Facilitar la logística necesaria para la celebración del día internacional de la niñez y la recreación y el día de la juventud</t>
  </si>
  <si>
    <t>Realizar las vacaciones recreativas para los hijos de los servidores públicos departamentales y caminatas ecológicas para los servidores públicos del nivel central y sus beneficiarios directos</t>
  </si>
  <si>
    <t>18 de julio de 2014</t>
  </si>
  <si>
    <t xml:space="preserve">Realizar cursos de formación musical para los hijos de los servidores públicos </t>
  </si>
  <si>
    <t>Adquirir los bienes y servicios necesarios para la realización del pregón navideño y la caja navideña en la Gobernación de Antioquia</t>
  </si>
  <si>
    <t>Contratar la logística necesaria para atender con programas de bienestar a los servidores públicos ubicados en las subregiones</t>
  </si>
  <si>
    <t>10 de febrero de 2014</t>
  </si>
  <si>
    <t>Realizar un evento cultural con motivo de la navidad para los jubilados y sus beneficiarios</t>
  </si>
  <si>
    <t>10 de noviembre de 2014</t>
  </si>
  <si>
    <t>Contratar la logística necesaria para la realización del evento de reconocimiento de los talentos de las servidoras y servidores de la administración departamental</t>
  </si>
  <si>
    <t>Realización de actividades de bienestar para los  jubilados de las subregiones</t>
  </si>
  <si>
    <t>15 de julio de 2014</t>
  </si>
  <si>
    <t>Adquirir medicamentos, insumos hospitalarios y otros elementos para consultorio médico de primeros auxilios</t>
  </si>
  <si>
    <t>5 de abril de 2014</t>
  </si>
  <si>
    <t>Contratación para mantenimiento y compra de reactivos para vitrox, (semana de la salud ocupacional para CAD y subregiones)</t>
  </si>
  <si>
    <t>Contratación de exámenes médicos para servidores y contratistas independientes (semana de la salud ocupacional para CAD y subregiones)</t>
  </si>
  <si>
    <t>20 de febrero de 2014</t>
  </si>
  <si>
    <t>Compra y Mantenimiento de radios de comunicación</t>
  </si>
  <si>
    <t>Exámenes médicos de ingreso, egreso y seguimiento, incluyen exámenes clínicos, paraclínicos y vacunación para servidores y contratistas independientes (sve)</t>
  </si>
  <si>
    <t>14 de julio de 2014</t>
  </si>
  <si>
    <t>Compra de botiquines y dotación para brigadistas</t>
  </si>
  <si>
    <t>28 de julio de 2014</t>
  </si>
  <si>
    <t>Prestar servicios de capacitación a través del programa de inglés para los servidores públicos de la Gobernación de Antioquia</t>
  </si>
  <si>
    <t>15 de febrero de 2014</t>
  </si>
  <si>
    <t xml:space="preserve">Prestar servicios de capacitación a través de programas orientados al fortalecimiento del conocimento, habilidades y valores de los brigadistas de la Gobernación de Antioquia, en atención de emergencias </t>
  </si>
  <si>
    <t>Contratar los servicios de un operador logístico que facilite la asistencia de los servidores del Departamento de Antioquia a los diversos seminarios, talleres, congresos, simposios y demás eventos académicos que sean de interés para la entidad</t>
  </si>
  <si>
    <t>5 de febrero de 2014</t>
  </si>
  <si>
    <t>Prestar servicios de capacitación a través del programa diplomado formador de formadores</t>
  </si>
  <si>
    <t>19 de agosto de 2014</t>
  </si>
  <si>
    <t xml:space="preserve">Diseño e implementación de un ambiente virtual de aprendizaje para los procesos de formación y actualización de los servidores públicos departamentales en temas propios de sus competencias laborales </t>
  </si>
  <si>
    <t>Compra de desfibriladores para la implementacion de área cardioprotegida</t>
  </si>
  <si>
    <t>Diseño e implementacion de software para manejo de historias clínicas ocupacionales</t>
  </si>
  <si>
    <t>Realizar jornadas de arriería para los servidores públicos departamentales y sus beneficiarios directos</t>
  </si>
  <si>
    <t>15 de septiembre de 2014</t>
  </si>
  <si>
    <t>Prestar los servicios como apoderado judicial en los  procesos civiles ejecutivos con garantía hipotecaria por cobros jurídicos de cartera morosa y por otras causas que hagan exigible el pago de la obligación a favor del Fondo de la Vivienda del Departamento de Antioquia</t>
  </si>
  <si>
    <t>Prestar los servicios de apoyo logístico necesarios para la realización de los programas de atención del riesgo social en los servidores del departamento</t>
  </si>
  <si>
    <t>Intervención a servidores departamentales en condición de riegos psicosocial</t>
  </si>
  <si>
    <t>Contratación de Mínima Cuantía</t>
  </si>
  <si>
    <t>Prestar los servicios como sociólogo en el acompañamiento, seguimiento y evaluación de la prueba piloto del proyecto de teletrabajo, como nueva forma  de organización laboral en la Gobernación de Antioquia</t>
  </si>
  <si>
    <t xml:space="preserve">Elaboración de credenciales de identificación (carné)  con su correspondiente cinta bordada y accesorio porta escarapela </t>
  </si>
  <si>
    <t>20 de enero de 2014</t>
  </si>
  <si>
    <t xml:space="preserve"> Mínima Cuantía </t>
  </si>
  <si>
    <t>Adquirir pruebas psicotécnicas y entrenamiento en las mismas, para apoyar los procesos de selección del talento humano en el Departamento de Antioquia (Proyección Humana)</t>
  </si>
  <si>
    <t>22 de octubre de 2014</t>
  </si>
  <si>
    <t>15 días hábiles</t>
  </si>
  <si>
    <t>Adquirir pruebas psicotécnicas y entrenamiento en las mismas, para apoyar los procesos de selección del talento humano en el Departamento de Antioquia (Psigma)</t>
  </si>
  <si>
    <t>5 de diciembre de 2014</t>
  </si>
  <si>
    <t>10 días hábiles</t>
  </si>
  <si>
    <t>Auditoría de seguimiento al Sistema Integrado de Gestión, bajo los requisitos de las normas ISO 9001 y NTCGP 1000</t>
  </si>
  <si>
    <t>1 Julio de 2014</t>
  </si>
  <si>
    <t>Personalización al software Isolución, para el desarrollo de un moódulo de tablero de indicadores para la medición de la eficacia, eficiencia y efectividad del SIG, así mismo, un ajuste al módulo de riesgos y otras mejoras</t>
  </si>
  <si>
    <t>2 Julio de 2014</t>
  </si>
  <si>
    <t>Implementar las acciones de formación, capacitación, desarrollo y comunicaciones conducentes al cierre de brechas identificadas en el diagnóstico de la cultura organizacional</t>
  </si>
  <si>
    <t>Segundo semestre de 2014</t>
  </si>
  <si>
    <t>Prestación de servicios de investigación, análisis y sistematización de los proyectos estratégicos del Plan de Desarrollo.</t>
  </si>
  <si>
    <t>10,5 meses</t>
  </si>
  <si>
    <t>Implementación de diversas estrategias de comunicación para lograr la interiorización del SIG entre todos los servidores públicos</t>
  </si>
  <si>
    <t>Realizar el proceso logístico, adquisición de bienes y elementos necesarios para la ejecución del plan de comunicaciones del proyecto de cultura</t>
  </si>
  <si>
    <t>Realizar el proceso logístico, adquisión de bienes y elementos necesarios para la ejecución, montaje y desmontaje del evento de Servicio denominado Sala VIP del Servicio</t>
  </si>
  <si>
    <t>Realizar el proceso logístico, adquisión de bienes y elementos necesarios para la ejecución, montaje y desmontaje del evento de Certificación en Norma de competencia Laboral</t>
  </si>
  <si>
    <t>Apoyo logístico y realización de experiencias de práctica y bienvenida a practicantes de excelencia</t>
  </si>
  <si>
    <t>Campaña de sensibilización,  al interior de la Administración Departamental, sobre la valoración del empleo y el compromiso que como servidores públicos nos exige su ejercicio.</t>
  </si>
  <si>
    <t>Contratar con el ICONTEC la afiliación del Departamento de Antioquia, para obtener descuentos y servicios por ser afiliados a este Organismo.</t>
  </si>
  <si>
    <t xml:space="preserve"> 2 de julio de 2014</t>
  </si>
  <si>
    <t>1 AÑO</t>
  </si>
  <si>
    <t>Actualización, soporte técnico, mantenimiento preventivo y correctivo, y garantía de fabricación para dispositivos de red CISCO.</t>
  </si>
  <si>
    <t>28 de mayo de 2014</t>
  </si>
  <si>
    <t>2 años</t>
  </si>
  <si>
    <t>Actualización, soporte técnico, mantenimiento preventivo y correctivo, y garantía de fabricación para dispositivos de red Cisco</t>
  </si>
  <si>
    <t>Sostenimiento Anual como miembros en la Asociación Colombiana de Usuarios SAP</t>
  </si>
  <si>
    <t>Migración de la plataforma Hewlett Packard de SAP ERP R/3 y Actualización del Sistema Financiero Contable SAP de la Gobernación de Antioquia.</t>
  </si>
  <si>
    <t>Contratar soporte, mantenimiento y actualización del Software MySAP Business Suite y RWD InfoPak</t>
  </si>
  <si>
    <t>Prestar el servicio de soporte, mantenimiento y actualización del software Kactus-HR, para la gestión de nómina y recursos humanos.</t>
  </si>
  <si>
    <t>Soporte, mantenimiento y actualización del sistema de información MERCURIO para la administración electrónica de documentos a nivel corporativo para un licenciamiento ilimitado en el Departamento de Antioquia</t>
  </si>
  <si>
    <t>6 meses, 10 días</t>
  </si>
  <si>
    <t>Desarrollo de software para implementar el sistema de información del procedimiento Inspección, Vigilancia y Control de Bebidas Alcohólicas, Cigarrillos y Tabacos del Área de Sustanciación de Rentas Departamentales</t>
  </si>
  <si>
    <t>Actualización, mantenimiento y soporte del licenciamiento de correo electrónico</t>
  </si>
  <si>
    <t xml:space="preserve"> 1 año</t>
  </si>
  <si>
    <t>Adquisición del aire acondicionado redundante para el data center</t>
  </si>
  <si>
    <t>Migración de datos y administración del micro sitio de Organismos Comunales en el sistema Mercurio</t>
  </si>
  <si>
    <t>Servicio de recepción, transporte, entrega, almacenamiento y custodia de la información corporativa almacenada en medios magnéticos y otros dispositivos de la Gobernación de Antioquia.</t>
  </si>
  <si>
    <t>9 meses, 25 días</t>
  </si>
  <si>
    <t>Soporte en sitio para el software de respaldo de NETBACKUP que posee el Departamento de Antioquia.</t>
  </si>
  <si>
    <t>Adición contrato 4600000572 Mantenimiento preventivo y correctivo con suministro de respuestos de las unidades del sistema ininterrumpido de potencia (UPS)</t>
  </si>
  <si>
    <t>27 meses y 10 dias</t>
  </si>
  <si>
    <t>Mantenimiento preventivo y correctivo del Sistema integrado de seguridad.</t>
  </si>
  <si>
    <t>Adquirir lectores ópticos de código de barras, para el proceso de entrega de pasaportes en la Gobernación de Antioquia</t>
  </si>
  <si>
    <t>1  mes</t>
  </si>
  <si>
    <t>Contratar la adquisición, configuración e implementación de un sistema de Infoturnos para las sedes: Secretaría de Hacienda – Gestión Documental, Secretaría de Educación y, Centro Integrado de Servicios a la Ciudadanía (CISC) y Tránsito del Centro Administrativo Departamental (CAD) donde se atienden trámites y servicios a la ciudadanía, compuesto por hardware, software, suministros y servicios.</t>
  </si>
  <si>
    <t>Adquirir licencias WEB VISOR para el trámite de pasaportes generados en la Gobernación de Antioquia</t>
  </si>
  <si>
    <t>Adición contrato 4600000954 Administración y operación de la mesa de servicios y hosting dedicado para portales de la Administración Deptal</t>
  </si>
  <si>
    <t>Adquisición, suministro, instalación y puesta en marcha a todo costo del sistema redundante de aire acondicionado de precisión para protección del Centro de Cómputo de la Gobernación de Antioquia.</t>
  </si>
  <si>
    <t>20 de mayo de 2014</t>
  </si>
  <si>
    <t>Servicio de traslado del canal de conectividad (e1) del RUNT (Registro Único Nacional de Tránsito) del sótano externo del edificio de la Gobernación de Antioquia al centro de cómputo del mismo edificio ubicado en el piso seis (6).</t>
  </si>
  <si>
    <t>16 de Junio de 2014</t>
  </si>
  <si>
    <t>Ocho (8) días.</t>
  </si>
  <si>
    <t>Adición al contrato 4600000954 Administración y Operación de la Mesa de Servicios (Agentes de nivel I y II) y hosting dedicado para portales de la Administración Departamental.</t>
  </si>
  <si>
    <t>Contratar el suministro de tiquetes aéreos, regionales, nacionales e internacionales para los desplazamientos de los servidores públicos de la Secretaría de Gestión Humana</t>
  </si>
  <si>
    <t>El proceso de selección lo realizará la Secretaría General</t>
  </si>
  <si>
    <t>N.A.</t>
  </si>
  <si>
    <t>Mantenimiento y reparaciones</t>
  </si>
  <si>
    <t>11 MESES</t>
  </si>
  <si>
    <t>Secretaria Gereneral</t>
  </si>
  <si>
    <t>Pago de personal contratado bajo la modalidad de temporalidad</t>
  </si>
  <si>
    <t>ENERO</t>
  </si>
  <si>
    <t>Pago Personal</t>
  </si>
  <si>
    <t xml:space="preserve">Prestar atención extra hospitalaria a la población  indígena del Departamento de Antioquia, cuando requieran acceder a  la  prestación de los servicios de salud de segundo y mayor nivel </t>
  </si>
  <si>
    <t xml:space="preserve">ABRIL </t>
  </si>
  <si>
    <t>7 MESES</t>
  </si>
  <si>
    <t>Minima Cuantía</t>
  </si>
  <si>
    <t xml:space="preserve">Fortalecimiento de Gramatica en Lengua Embera </t>
  </si>
  <si>
    <t>04 MESES</t>
  </si>
  <si>
    <t>Actualizacion de Censos Indígenas y apoyo a documentación - enlaces</t>
  </si>
  <si>
    <t>MAYO</t>
  </si>
  <si>
    <t>Apoyo Plan de Salvaguarda Comunidades indígenas</t>
  </si>
  <si>
    <t>4 MESES</t>
  </si>
  <si>
    <t>Realizar acompañamiento temático y metodológico al  Foro "INDÍGENAS Y CONSTRUCCIÓN DE PAZ EN COLOMBIA".</t>
  </si>
  <si>
    <t>FEDI</t>
  </si>
  <si>
    <t>6 MESES</t>
  </si>
  <si>
    <t xml:space="preserve">OTRO TIPO </t>
  </si>
  <si>
    <t>Tramitar la Adquisición de predios o mejoras, estudios para constitución, ampliación o saneamiento de Resguardos</t>
  </si>
  <si>
    <t>AGOSTO</t>
  </si>
  <si>
    <t xml:space="preserve">Realizar procesos de creación artistica y cultural en el Departamento de Antioquia mediante la asignación de estimulos por áreas y modalidades a través convocatoria de estimulos al talento creativo </t>
  </si>
  <si>
    <t>Fortalecimiento de las autoridades indigenas a través de estrategias de participación.</t>
  </si>
  <si>
    <t>Suministro de elementos de los kit de noche para apoyar la atencion de las personas y comunidades afectadas o damnificadas por efectos del cambio climatico 2014”</t>
  </si>
  <si>
    <t>MARZO</t>
  </si>
  <si>
    <t>selección abraviada</t>
  </si>
  <si>
    <t>Compra de plastico para atención de emergencias</t>
  </si>
  <si>
    <t>Suministro de kits de alimentos (mercados), de aseo familiar, de aseo infantil, de cocina y para apoyar la atención de las  comunidades afectadas o damnificadas por fenómenos naturales en el departamento de Antioquia.</t>
  </si>
  <si>
    <t>Adquisición De Materiales De Construcción Para Atender Emergencias y fortalecer la Gestión del Riesgo en el Departamento De Antioquia</t>
  </si>
  <si>
    <t>contratacion directa</t>
  </si>
  <si>
    <t>Arrendamiento De Bodega, Para El Almacenamiento De Los Suministros De Ayuda Humanitaria</t>
  </si>
  <si>
    <t>Aunar esfuerzos para la Construcción del Sistema Integral de Gestión del Riesgo, S.O.S TAHAMÍES ubicado en el sector occidental de la zona urbana del municipio de  YARUMAL,  Departamento de Antioquia</t>
  </si>
  <si>
    <t>convenio</t>
  </si>
  <si>
    <t>Construcción del Sistema Integral de Gestión del Riesgo -S.O.S- Departamento de Antioquia</t>
  </si>
  <si>
    <t>Licitación pública</t>
  </si>
  <si>
    <t>Convenio Sistema integral de atención de emergencias SOS Amalfi</t>
  </si>
  <si>
    <t>Convenio Sistema integral de atención de emergencias SOS Marinilla</t>
  </si>
  <si>
    <t>Estudios y diseños para la adecuación y redistribución interna del angar 071 ubicado en el aéropuerto Enrique Olaya Herrera, en el municipio de Medellín (COR)</t>
  </si>
  <si>
    <t>Actualización y adquisición de licencias de ArcGIS para el DAPARD incluyendo el soporte técnico.</t>
  </si>
  <si>
    <t>traslado</t>
  </si>
  <si>
    <t>Compra de siete licencias para correos elcetronicos</t>
  </si>
  <si>
    <t xml:space="preserve">Personal </t>
  </si>
  <si>
    <t xml:space="preserve">Tiquetes </t>
  </si>
  <si>
    <t>Practicantes</t>
  </si>
  <si>
    <t>FABRICACIÓN E INSTALACIÓN DE AVISOS LUMINOSOS PARA LA IDENTIDAD INSTITUCIONAL  EN LAS TORRES DE LOS S.O.S EN LA ZONA URBANA DE 7 MUNICIPIOS DEL DEPARTAMENTO DE ANTIOQUIA</t>
  </si>
  <si>
    <t>FORTALECIMIENTO DE LA CULTURA DE LA PREVENCIÓN DE DESASTRES EN EL DEPARTAMENTO DE ANTIOQUIA, A TRAVÉS DE LA REALIZACIÓN DE MATERIAL EDUCATIVO MULTIMEDIAL E IMPRESO, LOS CUALES RESPALDARÁN LA PRESENCIA INSTITUCIONAL EN LOS MUNICIPIOS DONDE SE ADELANTEN ACCIONES DE CAPACITACIÓN</t>
  </si>
  <si>
    <t xml:space="preserve">SMS </t>
  </si>
  <si>
    <t>Eventos</t>
  </si>
  <si>
    <t>Aunar Esfuerzos Para La Organización, Diseño Y Manejo De La Promoción De La Gestión Del Riesgo  A Través De Caravanas Y Olimpiadas A Realizarse En Los Sistemas Subregionales De Gestión Del Riesgo- SOS.</t>
  </si>
  <si>
    <t>Adquirir Equipos De Operación Para Atención De Emergencias Y Fortalecimiento De La Capacidad Operativa De Los Consejos Municipales De Gestión Del Riesgo En Prevención De Desastres En Los Municipios De Antioquia</t>
  </si>
  <si>
    <t>Fortalecimiento logístico y educativo (SENA - UdeA)</t>
  </si>
  <si>
    <t>Adecuación oficina</t>
  </si>
  <si>
    <t>Plan puentes</t>
  </si>
  <si>
    <t>Acuerdos municipales</t>
  </si>
  <si>
    <t>Compra inicial de equipos para la recolección de datos hidrometeorológicos y su procesamiento, de manera que permitan la emisión de alertas tempranas en la Gestión del Riesgo desde el Centro Regional de Pronósticos (CRP).</t>
  </si>
  <si>
    <t>Apoyar las actividades técnicas y administrativas relacionadas con el área de Ingeniería Biomédica,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</si>
  <si>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la ingeniería Eléctrica,  inherentes a los proyectos definidos por el Fondo Adaptación para Antioquia requeridas para la ejecución del Convenio Marco 078 de 2012 suscrito entre el Departamento de Antioquia y  el Fondo Adaptación.</t>
  </si>
  <si>
    <t>150 días</t>
  </si>
  <si>
    <t>Apoyar las actividades técnicas y administrativas relacionadas con el área de Ingeniería Mecánica,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</si>
  <si>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Ingeniería  geotécnica, inherentes a los proyectos definidos por el Fondo Adaptación para Antioquia requeridas para la ejecución del Convenio Marco 078 de 2012 suscrito entre el Departamento de Antioquia y  el Fondo Adaptación.</t>
  </si>
  <si>
    <t>Apoyar las actividades técnicas y administrativas relacionadas con el área de Arquitectura Bioclimática y Acústica, inherentes a los proyectos definidos por el Fondo Adaptación para Antioquia requeridas para la ejecución del Convenio Marco 078 de 2012 suscrito entre el Departamento de Antioquia y  el Fondo Adaptación.</t>
  </si>
  <si>
    <t>Apoyar las actividades técnicas y administrativas inherentes a los proyectos definidos por el Fondo Adaptación para Antioquia requeridas para la ejecución del Convenio Marco 078 de 2012 suscrito entre el Departamento de Antioquia y el Fondo Adaptación.</t>
  </si>
  <si>
    <t>345 días</t>
  </si>
  <si>
    <t>Servicio de transporte terrestre de pasajeros para la ejecución de los  Convenios 078 y 091 de 2012, suscritos entre EL DEPARTAMENTO DE ANTIOQUIA y el FONDO ADAPTACIÓN.</t>
  </si>
  <si>
    <t>Servicio de transporte aéreo a nivel Departamental y Nacional para la ejecución del Convenio Marco Número 078 de 2012, suscrito entre la Departamento de Antioquia y el Fondo Adaptación</t>
  </si>
  <si>
    <t>12  meses</t>
  </si>
  <si>
    <t>Servicio de fotocopias, escaneo, ploteos, argollados y empastados para la ejecución del Convenio Marco número 078 de 2012, suscrito entre EL DEPARTAMENTO DE ANTIOQUIA y el FONDO ADAPTACIÓN</t>
  </si>
  <si>
    <t>Suministro de productos de papelería, cafetería, aseo y elementos de oficina para la ejecución del Convenio Marco Número 078 de 2012, suscrito entre EL DEPARTAMENTO DE ANTIOQUIA y el FONDO ADAPTACIÓN.</t>
  </si>
  <si>
    <t>Apoyar las actividades técnicas y administrativas relacionadas con el área de geología, inherentes a los proyectos definidos por el Fondo Adaptación para Antioquia requeridas para la ejecución del Convenio Marco 078 de 2012 suscrito entre el Departamento de Antioquia y  el Fondo Adaptación</t>
  </si>
  <si>
    <t>Prestar los servicios profesionales para el  desarrollo del Plan Departamental de Embarazo Adolescente</t>
  </si>
  <si>
    <t>Prestar los servicios profesionales para apoyar la implementación del Observatorio de Asuntos de Género</t>
  </si>
  <si>
    <t xml:space="preserve">Asesorar y acompañar la implementación del Plan de Comunicación Pública Perceptual favorable al derechos de las Mujeres </t>
  </si>
  <si>
    <t xml:space="preserve">Promover el empoderamiento Invidual y Colectivo de Redes Regionales y Locales de Mujeres Públicas     </t>
  </si>
  <si>
    <t>Asesorar y Acompañar el diseño de la Evaluación de Impacto del Progframa de Mujeres Digitales y levantar la Línea de Base</t>
  </si>
  <si>
    <t>Apoyar acciones de empodemiento, promoción y fortalecimiento de iniciativas de caracter cultural, recreativo, pedagogico y academico de organizaciones, asociaciones, grupos de Mujeres y entidades privadas sin ánimo de lucro</t>
  </si>
  <si>
    <t>Adición Contrato SA220022014 - Prestación de Servicios de transporte terretre automotor para apoyar la gestión de la Gobernación de Antioquia</t>
  </si>
  <si>
    <t>Prestar los Servicios como Comunicadora para la realización del lanzanmiento del Proyecto Mujeres Digitales</t>
  </si>
  <si>
    <t>Formular el Modelo de Reparación Integral las Fabiolas para Mujeres víctimas de delitos sexuales por actores armados</t>
  </si>
  <si>
    <t>1 Mes</t>
  </si>
  <si>
    <t>Otros</t>
  </si>
  <si>
    <t>Prestar los Servicios como Comunity Manager para la Secretaría de Equidad de Género para las Mujeres de la Gobernación de Antioquia</t>
  </si>
  <si>
    <t>Realizar 1a y 2a fase del proceso de entrenamiento  “Política Pa`Mujeres”.</t>
  </si>
  <si>
    <t xml:space="preserve">Desarrollar programas semipresenciales de formación en "Género y Justicia" y  "Género y Educación" </t>
  </si>
  <si>
    <t>Reconocimiento “Día de la Madre Comunitaria”</t>
  </si>
  <si>
    <t>Apoyar la creación de la Institucionalidad local de Mujer y Género</t>
  </si>
  <si>
    <t>Prestar los Servicios como Gestora de Igualdad para la Secretaría de Equidad de Género para las Mujeres de la Gobernación de Antioquia</t>
  </si>
  <si>
    <t>Desarrollar Acciones del Programa Mujeres Digitales</t>
  </si>
  <si>
    <t>Prestar el servicio de operación logistica integral de las finales subregionales y de la final departamental del Concurso Mujeres Jovenes Talento, haciendose cargo del suministro de bienes y servicios necesarios de acuerdo a las ordenes de trabajo.</t>
  </si>
  <si>
    <t xml:space="preserve">Adición Contrato N° 4600001387 </t>
  </si>
  <si>
    <t>Adición Contrato N° 4600001315</t>
  </si>
  <si>
    <t>Adición Contrato N° 4600001409</t>
  </si>
  <si>
    <t>Implementación del Plan Comadres y Programa de Microcredito para Mujeres</t>
  </si>
  <si>
    <t>Prestar los servicios  profesionales para el acompañamiento y desarrollo de acciones educativas de prevención de embarazo en adolescentes en los municipios  priorizados en el marco del Plan departamental Sol y Luna.</t>
  </si>
  <si>
    <t>Prestar los servicios  profesionales para la movilización de acciones de prevención del Embarazo Adolescente en Antioquia.</t>
  </si>
  <si>
    <t>Prestar los servicios profesionales como comunicadora  para el Plan Departamental de Prevención del Embarazo Adolescente en Antioquia.</t>
  </si>
  <si>
    <t>Prestar servicios profesionales como Gestora de Igualdad de la Secretaria de Equidad de Género para las Mujeres.</t>
  </si>
  <si>
    <t>Implementar las acciones afirmativas para brindar estudio de primaria y bachillerato a mujeres que carecieron de oportunidades  "La Escuela Busca la Mujer Adulta".</t>
  </si>
  <si>
    <t>Promover accioneas pedagógicas, comunitarias, culturales y políticas para desarrollar el Concurso Mujeres Jóvenes Talento 2014 y el estimulo a la Red de Mujeres Jóvenes Talento..</t>
  </si>
  <si>
    <t>Prestar los Servicios de asistencia técnica para el desarrollo de la 3a Carrera Deportiva Mujeres Sin Miedo</t>
  </si>
  <si>
    <t>Promover las Buenas Prácticas de Género Empresariales  en Antioquia</t>
  </si>
  <si>
    <t>Socialización del Plan de Igualdad de Oportunidades de Antioquia</t>
  </si>
  <si>
    <t>Suministro de tiquetes aéreos nacionales e internacionales  para los servidores públicos de la Secretaría de Infraestructura Física</t>
  </si>
  <si>
    <t>73152101</t>
  </si>
  <si>
    <t>Suministrar repuestos para máquinas Videojet</t>
  </si>
  <si>
    <t>Cinco Meses</t>
  </si>
  <si>
    <t>Suministrar llantas para vehículos tipo golf para transporte interno de personal de producción</t>
  </si>
  <si>
    <t>Dos Meses</t>
  </si>
  <si>
    <t>Prestar servicio de Mantenimiento de Red Contraincendios FLA</t>
  </si>
  <si>
    <t>Seis Meses</t>
  </si>
  <si>
    <t>Suministro de respuestos para la red contraincendios</t>
  </si>
  <si>
    <t>Cuatro Meses</t>
  </si>
  <si>
    <t>Minima cuantía</t>
  </si>
  <si>
    <t>Prestar Servicio de Ampliación del alcance  NTC:ISO/IEC 17025</t>
  </si>
  <si>
    <t>Tres Meses</t>
  </si>
  <si>
    <t>80101703</t>
  </si>
  <si>
    <t>Afiliar a la fábrica de licores y alcoholes de antioquia al instituto colombiano de normas técnicas y certificación (icontec), durante la vigencia del año 2014.</t>
  </si>
  <si>
    <t>Once Meses</t>
  </si>
  <si>
    <t>Suministrar Aceite Esencial de Anís y Anetol</t>
  </si>
  <si>
    <t>50161814</t>
  </si>
  <si>
    <t>Suministrar Azúcar Refinada</t>
  </si>
  <si>
    <t>Nueve Meses</t>
  </si>
  <si>
    <t>50201706</t>
  </si>
  <si>
    <t>Suministrar Café Soluble</t>
  </si>
  <si>
    <t>Suministrar Caramelo para Bebidas</t>
  </si>
  <si>
    <t>Ocho Meses</t>
  </si>
  <si>
    <t>Suministrar Esencia de Menta y verde menta</t>
  </si>
  <si>
    <t>50192403</t>
  </si>
  <si>
    <t>Suministrar Miel Residual</t>
  </si>
  <si>
    <t>Suministrar Alcohol Extraneutro</t>
  </si>
  <si>
    <t>Diez Meses</t>
  </si>
  <si>
    <t>50202200</t>
  </si>
  <si>
    <t>Suministrar Crema de ron a granel 11% vol. (Base Láctea)</t>
  </si>
  <si>
    <t>50221300</t>
  </si>
  <si>
    <t>Suministrar Maltodextrina 1920</t>
  </si>
  <si>
    <t>70151602</t>
  </si>
  <si>
    <t>Suministrar Esencia de Ron</t>
  </si>
  <si>
    <t>Suministrar Esencia de (Fudge)</t>
  </si>
  <si>
    <t>Suministrar Esencia 1, 2 y 3 para Huila</t>
  </si>
  <si>
    <t>Suministrar Benzoato de sodio</t>
  </si>
  <si>
    <t>51131605</t>
  </si>
  <si>
    <t>Suministrar Citrato de Sodio</t>
  </si>
  <si>
    <t>12352300</t>
  </si>
  <si>
    <t>Suministrar Sorbato de Potasio</t>
  </si>
  <si>
    <t>Suministrar Ácido Cítrico Anhídro</t>
  </si>
  <si>
    <t>12352106</t>
  </si>
  <si>
    <t>Suministrar EDTA Disodico</t>
  </si>
  <si>
    <t>Suministrar Acido Malico</t>
  </si>
  <si>
    <t>12171506</t>
  </si>
  <si>
    <t>Suministrar Color Amarillo 5</t>
  </si>
  <si>
    <t>Suministrar Color Azul 1</t>
  </si>
  <si>
    <t>Suministrar Color Rojo 40</t>
  </si>
  <si>
    <t>12164502</t>
  </si>
  <si>
    <t>Suministrar  Sabor Green Fruit Blend GN-104-028-3 y  Sabor Mandarin with Berry GO-598-577-9</t>
  </si>
  <si>
    <t>Suministrar Sabor Citrus SC308483</t>
  </si>
  <si>
    <t>31201610</t>
  </si>
  <si>
    <t>Suministrar Pegante tipo Hot Melt  y Pegante para etiquetas</t>
  </si>
  <si>
    <t>SUMINISTRO DE PEGANTE ETIQUETAS PVA Y CASCOL (PET)</t>
  </si>
  <si>
    <t>Suministrar tintas con sus aditivos y limpiadores para marcación de productos de la fla.</t>
  </si>
  <si>
    <t>24122002</t>
  </si>
  <si>
    <t>Suministrar Envase PET</t>
  </si>
  <si>
    <t>24121500</t>
  </si>
  <si>
    <t>Suministrar Cajas de Cartón</t>
  </si>
  <si>
    <t>14111537</t>
  </si>
  <si>
    <t>Suministrar Etiquetas, Contraetiquetas, Collarines</t>
  </si>
  <si>
    <t>24121513</t>
  </si>
  <si>
    <t xml:space="preserve">Suministrar Estuches </t>
  </si>
  <si>
    <t>12352301</t>
  </si>
  <si>
    <t>Suministrar Acido Sulfúrico Tipo A y al 98%</t>
  </si>
  <si>
    <t>Siete Meses</t>
  </si>
  <si>
    <t>12161901</t>
  </si>
  <si>
    <t>Suministrar Antiespumante</t>
  </si>
  <si>
    <t>Suministrar Fosfato Diamónico</t>
  </si>
  <si>
    <t>40161804</t>
  </si>
  <si>
    <t>Suministrar Placas Fltrantes Aguardiente y Ron</t>
  </si>
  <si>
    <t>13101904</t>
  </si>
  <si>
    <t>Suministrar Urea</t>
  </si>
  <si>
    <t>12352302</t>
  </si>
  <si>
    <t>Suministrar Fosfato Trisódico</t>
  </si>
  <si>
    <t>Suministrar Hipoclorito de Calcio</t>
  </si>
  <si>
    <t>12352316</t>
  </si>
  <si>
    <t>Suministrar Soda Cáustica Liquida</t>
  </si>
  <si>
    <t>Suministrar Sulfito de Sodio</t>
  </si>
  <si>
    <t>Suministrar Sal industrial p/regeneracion de resinas</t>
  </si>
  <si>
    <t>Suministrar gas GLP, necesario para los montacargas de la fábrica de licores y alcoholes de antioquia.</t>
  </si>
  <si>
    <t>Prestar el servicio de auditoría externa de certificación de calidad de los productos de la fábrica de licores y alcoholes de antioquia.</t>
  </si>
  <si>
    <t>84111603</t>
  </si>
  <si>
    <t>Prestar el servicio de realización de auditoría interna combinada a los sistemas de gestión de la Fábrica de Licores y Alcoholes de Antioquia, certificados bajo la norma  ISO 14001:2004 sistema de gestión ambiental y la norma y estándares BASC Versión 4-2012 sistema de gestión en control y seguridad.</t>
  </si>
  <si>
    <t>Prestar el servicio de auditoría externa de seguimiento al sistema de gestión de la calidad de la fábrica de licores de antioquia, certificado bajo la norma ntc iso 9001:2008.</t>
  </si>
  <si>
    <t>80101700</t>
  </si>
  <si>
    <t xml:space="preserve">Prestar el servicio de  Auditoría externa de renovación BASC </t>
  </si>
  <si>
    <t>Prestar el servicio de Auditoria Interna Sistema de Gestión 17025</t>
  </si>
  <si>
    <t>Caracterizar los Vertimientos-Emisiones y Residuos Sólidos</t>
  </si>
  <si>
    <t>80101504</t>
  </si>
  <si>
    <t>Asesorar al área productiva en desarrollo de nuevos productos</t>
  </si>
  <si>
    <t>Prestar servicios profesionales para apoyo a la supervisión a los contratos que sean asginados de la subgerencia de produccion.</t>
  </si>
  <si>
    <t>Prestar Servicio de Mantenimiento correctivo y
preventivo incluye repuestos Tetrapak</t>
  </si>
  <si>
    <t>Suministrar elementos para la instrumentación torre destilación</t>
  </si>
  <si>
    <t>Prestar Servicio de Mantenimiento Equipo dosificador de esencias</t>
  </si>
  <si>
    <t>Prestar Servicio deMantenimiento preventivo de equipos del Laboratorio de Aseguramiento de la Calidad</t>
  </si>
  <si>
    <t>Prestar Servicio de Mantenimiento preventivo y correctivo a los tanques de almacenamiento de mieles</t>
  </si>
  <si>
    <t>Prestar Servicio de Mantenimiento y bobinado de motores electricos</t>
  </si>
  <si>
    <t>Prestar Srevicio de Mantenimiento compresor Atlas Copco</t>
  </si>
  <si>
    <t>Prestar Servicio de Mantenimiento compresor Kaeser</t>
  </si>
  <si>
    <t>Suministrar Repuestos para mantenimientos preventivos y correctivos parte mecanica</t>
  </si>
  <si>
    <t>Suministrar Repuestos y  Mantenimiento Eléctrico</t>
  </si>
  <si>
    <t>Suministrar Repuestos para Instrumentación y Automatización</t>
  </si>
  <si>
    <t xml:space="preserve">Suministrar Tubería y Accesorios para la planta de producción </t>
  </si>
  <si>
    <t>Suministrar Insumos y materiales consumibles para mantenimiento (gases,soldadura, lubricantes en aerosol, silicona, pegantes entre otros)</t>
  </si>
  <si>
    <t>Suministrar Aceites, grasas y Lubricantes</t>
  </si>
  <si>
    <t>15121517</t>
  </si>
  <si>
    <t>Suministrar Jabón Lubricantes cadenas</t>
  </si>
  <si>
    <t>Suminstrar Filtros (talego, cartuchos, entre otros)</t>
  </si>
  <si>
    <t>Prestar servicio de mantenimiento de montacargas</t>
  </si>
  <si>
    <t>Suministrar repuestos para montacargas</t>
  </si>
  <si>
    <t>Suministrar Elementos e insumos industriales para plan de aseo y limpieza planta de producción</t>
  </si>
  <si>
    <t>Suministrar gases industriales para procesos de oxicorte y envasado de la FLA</t>
  </si>
  <si>
    <t>Suministrar piezas plasticas de ingenieria  para realizar mantenimiento a los equipos de produccion de la FLA</t>
  </si>
  <si>
    <t>Prestar servicio de fabricación de piezas metalmecanicas</t>
  </si>
  <si>
    <t>Suministrar repuestos necesarios para realizar los mantenimientos preventivos y correctivos de los equipos de impresion videojet en el area de envasado</t>
  </si>
  <si>
    <t>Prestar servicio de Mantenimiento preventivo y correctivo los tanques de almacenamiento de alcohol</t>
  </si>
  <si>
    <t>Prestar Servicio de Ajustes y Actualización de los sistemas de control de la linea 3 para Planta Envasadora FLA</t>
  </si>
  <si>
    <t>73131500</t>
  </si>
  <si>
    <t>Arrendar una maquina llenadora para productos gasificados.</t>
  </si>
  <si>
    <t>41121800</t>
  </si>
  <si>
    <t>Suministrar Vidrieria para laboratorios</t>
  </si>
  <si>
    <t>41122400</t>
  </si>
  <si>
    <t>Suministrar Reactivos y consumibles para Laboratorio</t>
  </si>
  <si>
    <t>41115703</t>
  </si>
  <si>
    <t>Suministrar Gases para cromatografia</t>
  </si>
  <si>
    <t>81141501</t>
  </si>
  <si>
    <t>Prestar servicio de Ensayos de aptitud interlaboratorios</t>
  </si>
  <si>
    <t>41104201</t>
  </si>
  <si>
    <t xml:space="preserve">Suministrar elementos Quimicos para tratamiento de algas </t>
  </si>
  <si>
    <t>Suministrar elementos Quimicos de limpieza para relleno torres enfriamiento</t>
  </si>
  <si>
    <t>Suministrar Estibas FLA de 1.35m x 1.40m para almacenamiento de Producto Terminado</t>
  </si>
  <si>
    <t>47101605</t>
  </si>
  <si>
    <t>Suministrar Bactericida para torre de enfriamiento</t>
  </si>
  <si>
    <t>Suministrar Película Stretch</t>
  </si>
  <si>
    <t>Evaluación de vigilancia de la acreditación de laboratorio aprobada por la ONAC bajo la norma ISO/IEC 17025 Versión 2005</t>
  </si>
  <si>
    <t>Comprar Normas Tecnicas para Laboratorio de Aseguramiento de la Calidad</t>
  </si>
  <si>
    <t>Prestar Servicio de Calibraciones Laboratorios FLA, Celdas de Carga Preparación, Balanza de Materias Primas</t>
  </si>
  <si>
    <t>Prestar Servicio de Calibración Medidores de Flujo Másico</t>
  </si>
  <si>
    <t>Prestar Servicio de Calibración Balanza Planta de Envasado.</t>
  </si>
  <si>
    <t>Comprar patrones estándares para Densidad</t>
  </si>
  <si>
    <t>Prestar Servicio de Mantenimiento y Sumnistro de Repuestos Etiquetadora Kosme Linea de Envasado 2</t>
  </si>
  <si>
    <t>Prestar Servicio de Auditoria Externa ISO14001</t>
  </si>
  <si>
    <t>Suministrar Esencia de Ginebra</t>
  </si>
  <si>
    <t>Comprar equipo de medicion de CO2, Brix y grado alcoholimetrico</t>
  </si>
  <si>
    <t>47101500</t>
  </si>
  <si>
    <t>Comprar sistema de filtración para agua por UV</t>
  </si>
  <si>
    <t xml:space="preserve">Comprar caldera 2 HP </t>
  </si>
  <si>
    <t>23152900</t>
  </si>
  <si>
    <t>Comprar Estibadora Manual</t>
  </si>
  <si>
    <t>Comprar Montacarga Eléctrica</t>
  </si>
  <si>
    <t>Prestación de servicios para pauta publicitaria en impresos y en los portales ON LINE, que hacen parte de la Casa Editorial El Tiempo S.A, durante el 2014.</t>
  </si>
  <si>
    <t>Prestación de servicios para pauta publicitaria en las revistas  y en los portales WEB que hacen parte de Publicaciones Semana</t>
  </si>
  <si>
    <t>Prestación de servicios para pauta publicitaria en las revistas de propiedad de Inversiones Cromos S.A</t>
  </si>
  <si>
    <t>Prestación de servicios para pauta publicitaria en revistas que hacen parte de Editorial Televisa S.A.</t>
  </si>
  <si>
    <t>Prestación de servicios para emisión de pauta publicitaria de las marcas de la FLA en las emisoras de propiedad de la organización Olimpica S.A.</t>
  </si>
  <si>
    <t>Prestación de servicios para emisión de pauta publicitaria de las marcas de la FLA en las emisoras de propiedad de Caracol Radio</t>
  </si>
  <si>
    <t>Prestación de servicios para emisión de pauta publicitaria de las marcas de la FLA en las emisoras de propiedad de RCN Radio</t>
  </si>
  <si>
    <t xml:space="preserve">Prestación de servicios para la pauta publicitaria de comerciales televisivos en el Canal RCN </t>
  </si>
  <si>
    <t xml:space="preserve">Prestación de servicios para la pauta publicitaria de comerciales televisivos en el Canal Caracol </t>
  </si>
  <si>
    <t>Prestación de servicios para la pauta publicitaria en los amoblamientos urbanos concesionados a Eucol S.A.</t>
  </si>
  <si>
    <t>Prestación de servicio para pauta publicitaria en los paraderos de buses que hacen parte del amoblamiento de las ciudades de  Barranquilla y Santa Marta concesionados a JYM Comunicaciones SAS</t>
  </si>
  <si>
    <t>Prestación de servicio para la pauta publicitaria en los paraderos de buses que hacen parte del mobiliario de la ciudad de Medellín concesionados a CAS S.A.</t>
  </si>
  <si>
    <t>93141506</t>
  </si>
  <si>
    <t xml:space="preserve">Comprar  bonos redimibles para estímulos educativos y alimentación para hijos de algunos funcionarios de la FLA </t>
  </si>
  <si>
    <t>Siete meses</t>
  </si>
  <si>
    <t>Contratar el servicio de asesoría psciologíca para los empleados y su grupo familiar</t>
  </si>
  <si>
    <t>Desarrollar el Programa de prevencion de adicciones</t>
  </si>
  <si>
    <t>93141507</t>
  </si>
  <si>
    <t>Prestar el servicio de operación logística para Programas  Deportivos para servidores</t>
  </si>
  <si>
    <t xml:space="preserve">Suministrar uniformes e implementos deportivos </t>
  </si>
  <si>
    <t>43232400</t>
  </si>
  <si>
    <t>Prestar el servicio de operación logística de las actividades de recreación (caminatas ecológicas y pesca para los funcionarios y su grupo familiar</t>
  </si>
  <si>
    <t>Diez meses</t>
  </si>
  <si>
    <t>Prestar el servicio de las vacaciones recreativas para los hijos de los funcionarios,incluyendo la operación logistica de las actividades que comprende.</t>
  </si>
  <si>
    <t>Prestar el servicio de operación logística de actividdes de integración y motivación fechas especiales.</t>
  </si>
  <si>
    <t>78111602</t>
  </si>
  <si>
    <t>Suministrar la  recarga en dinero en la tarjeta cívica para servidores públicos de la Fábrica de Licores</t>
  </si>
  <si>
    <t>Comprar el Medidor de Gases y Vapores</t>
  </si>
  <si>
    <t>Suministrar los insumos programas de limpieza y desinfección para uso industrial.</t>
  </si>
  <si>
    <t>Suministrar dotacion (Vestuario y calzado) para los funcionarios de la FLA</t>
  </si>
  <si>
    <t>Prestar el servicio de mantenimiento de radios de comunicación.</t>
  </si>
  <si>
    <t>Un mes</t>
  </si>
  <si>
    <t>Prestar el servicio de certificación  y recertificación de trabajos en alturas</t>
  </si>
  <si>
    <t>Cuatro meses</t>
  </si>
  <si>
    <t>Comprar el  material absorbente para derrames quimicos</t>
  </si>
  <si>
    <t>Comprar Kit de  protectores auditivos en silicona</t>
  </si>
  <si>
    <t xml:space="preserve">Comprar elementos de Protección Personal para los servidores de la FLA. (Incluye equipos para </t>
  </si>
  <si>
    <t xml:space="preserve">Comprar equipos para la  brigada </t>
  </si>
  <si>
    <t>Suministrar implementos para el Botiquín Brigada de Seguridad de la FLA</t>
  </si>
  <si>
    <t xml:space="preserve">Contratar la compra de gafas con montura de seguridad y lente recetado </t>
  </si>
  <si>
    <t>Suministro de tiquetes aéreos regionales, nacionales e internacionales para los empleados de la Fla</t>
  </si>
  <si>
    <t>41113635</t>
  </si>
  <si>
    <t>Prestar el Servicio de calibracion de bascula camionera</t>
  </si>
  <si>
    <t>Un Mes</t>
  </si>
  <si>
    <t>Prestar el servicio de matenimiento de  Bascula camionera</t>
  </si>
  <si>
    <t>Suministro de personal en misión para apoyo a la gestion para las areas de la Fábrica de Licores y Alcoholes de Antiioquia</t>
  </si>
  <si>
    <t>20102301</t>
  </si>
  <si>
    <r>
      <t xml:space="preserve">Contratar el  servicio de transporte de personal </t>
    </r>
  </si>
  <si>
    <t>Once meses 15 dias</t>
  </si>
  <si>
    <t>Contratar servicio Vacunacion antigripal a los servidores de la Fla</t>
  </si>
  <si>
    <t>Afiliar la FLA al Consejo Colombiano de Seguridad</t>
  </si>
  <si>
    <t>Prestar los servicios de apoyo a la gestion para el area de seguridad y salud en el trabajo de la FLA</t>
  </si>
  <si>
    <t>Once meses</t>
  </si>
  <si>
    <t>Prestar servicios profesionales de abogado para apoyar la administracion de las relaciones laborales de la FLA</t>
  </si>
  <si>
    <t>Contratar los cursos de capacitacion no formal en artes y oficios para los empleados de la FLA</t>
  </si>
  <si>
    <t>Contratar el operador logistico para la realizacion de programas y actividades tendientes a fortalecer las familias de los servidores de la FLA</t>
  </si>
  <si>
    <t xml:space="preserve">Contratar la consultoria para gestion de cambio de la planta de cargos de la FLA de acuerdo a los resultados del estudio tecnico del programa Avanza </t>
  </si>
  <si>
    <t>Seis meses</t>
  </si>
  <si>
    <t>90101500</t>
  </si>
  <si>
    <t xml:space="preserve">Contratar el servicio de restaurante, cafetería, aseo y jardineria de la Fábrica de Licores y Alcoholes de Antioquia </t>
  </si>
  <si>
    <t>17  meses</t>
  </si>
  <si>
    <t>Contratar la prestación de servicios en el desarrollo del concepto creativo, diseño de piezas publicitarias para el posicionamiento de las marcas e imagen corporativa de la fla</t>
  </si>
  <si>
    <t>Prestar el servicio profesional de abogado de registro de marca  en Colombia y el exterior, Respuestas a oposiciones, Presentación de oposiciones.</t>
  </si>
  <si>
    <t>Prestar el servicio de apoyo en la revisión permantente de los procesos administrativos en el Norte de Santander y Atlantico</t>
  </si>
  <si>
    <t xml:space="preserve">Prestar el servicio de agenciamiento aduanero y transporte de producto terminado a los diferentes puertos de embarque </t>
  </si>
  <si>
    <t xml:space="preserve">Compra de lineas de vida y puntos de anclaje para la Fla </t>
  </si>
  <si>
    <t>80141618</t>
  </si>
  <si>
    <t>Prestar servicio de Mantenimiento de estructuras metálicas logísticas de la FLA</t>
  </si>
  <si>
    <t>Prestar  Servicio de mantenimiento del material logistico publicitario</t>
  </si>
  <si>
    <t>46191601</t>
  </si>
  <si>
    <t>Prestar el servicio de Mantenimiento y recarga de extintores para Sistema de Seguridad Industrial</t>
  </si>
  <si>
    <t>72154066</t>
  </si>
  <si>
    <t>Prestar el servicio de mantenimiento, preventivo y correctivo de Aires acondicionados , cavas, fuente de agua y extractores de aire.</t>
  </si>
  <si>
    <t xml:space="preserve">Prestar servicio de operación logistica   para  dar a conocer a traves de las catas el portafolio de productos FLA </t>
  </si>
  <si>
    <t xml:space="preserve">Nueve  meses </t>
  </si>
  <si>
    <t>Prestar servicio de operador logístico para estrategias especiales de mercadeo -BTL</t>
  </si>
  <si>
    <t>Vinculación publicitario al equipo de Ciclismo Orgullo Antioqueño</t>
  </si>
  <si>
    <t>Prestar servicio de Operador logistico para  Feria de Flores  (incluye operador de sonido)</t>
  </si>
  <si>
    <t>Prestar Servicio de Mantenimiento Aviso Principal FLA</t>
  </si>
  <si>
    <t>Suministrar e Instalar elementos eléctricos y electrónicos deIluminación Periférica FLA</t>
  </si>
  <si>
    <t>Prestar Servicio de Mantenimiento a Subestación Eléctrica Principal</t>
  </si>
  <si>
    <t>Diseñar y diagramar piezas para comunicaciones y creación de campañas internas BTL</t>
  </si>
  <si>
    <t>Monitorear Medios tradicionales y redes sociales</t>
  </si>
  <si>
    <t>55121904</t>
  </si>
  <si>
    <t xml:space="preserve">Prestar Servicio de carteleras digitales </t>
  </si>
  <si>
    <t>Mantenimiento Preventivo y Correctivo de Camaras de Seguridad</t>
  </si>
  <si>
    <t>Suministro sistema de video y cámaras del CCTV</t>
  </si>
  <si>
    <t>56121900</t>
  </si>
  <si>
    <t xml:space="preserve">Producir y operar stand de responsabilidad social </t>
  </si>
  <si>
    <t>Suministrar souvenires institucionales</t>
  </si>
  <si>
    <t>Imprimir piezas comunicacionales (boletines internos)</t>
  </si>
  <si>
    <t>Consultoría diágnostico modelamiento proceso SAP</t>
  </si>
  <si>
    <t xml:space="preserve">Contratar el servicio de monitoreo de camaras de seguridad de la Fábrica de Licores y Alcoholes de Antioquia </t>
  </si>
  <si>
    <t>55121900</t>
  </si>
  <si>
    <t>Producir e instalar señalización industrial y corporativa para la FLA</t>
  </si>
  <si>
    <t>Prestar el servicio de plomeria (incluye mtto techos)</t>
  </si>
  <si>
    <t>Reparacion e impermeab ilizacion de cubiertas - ii etapa de la fla</t>
  </si>
  <si>
    <t>Interventoria tecnica, administrativa, financiera  impermeabilizacion de cubierta - ii etapa</t>
  </si>
  <si>
    <t>Modernización y adecuación de la infraestructura física de la fla</t>
  </si>
  <si>
    <t>Interventoría de modernización y adecuación de la infraestructura física de la fla</t>
  </si>
  <si>
    <t>Suministrar alambre para cosedora de cajas ref. 103 x 0.020 - 3mm x 1 mm de caja</t>
  </si>
  <si>
    <t xml:space="preserve">Prestar el servicio de implementación de un programa de formación y certificación en buenas prácticas de manufactura para los empleados , en el cumplimiento de las normas requeridas para la elaboración, hidratación y envase de bebidas alcohólicas. </t>
  </si>
  <si>
    <t>Repuestos para aires acondicionados</t>
  </si>
  <si>
    <t>Suministrar tapas corona para alcopops</t>
  </si>
  <si>
    <t>Diciembre</t>
  </si>
  <si>
    <t>Juego de manejo para referencia antiqoueña ice 275 para etiquetadora</t>
  </si>
  <si>
    <t>Compra equipos de refrigeracion para stro de refrigerante al sistema de enfriamiento</t>
  </si>
  <si>
    <t>Compraventa de eliminadores de gota y de rellenos multicelda para la torre de enfriamiento de agua</t>
  </si>
  <si>
    <t>COMPRA DE BALANZA PARA LABORATORIO DE CONTROL DE PROCESOS</t>
  </si>
  <si>
    <t>Desarrollar y ejecutar el Plan de acción del CIFFA</t>
  </si>
  <si>
    <t>Aunar esfuerzos para la prevención y reducción del riesgo en torno al cambio climático en el Departamento de Antioquia</t>
  </si>
  <si>
    <t xml:space="preserve">Régimen Especial </t>
  </si>
  <si>
    <t>Implementación del plan de educación y cultura ambiental de Antioquia</t>
  </si>
  <si>
    <t xml:space="preserve">Fortalecimiento de la educación ambiental para "La Jornada de Reforestación Sembremos Antioquia"  </t>
  </si>
  <si>
    <t>Aunar esfuerzos tecnicos y financieros para el desarrollo de la educación ambiental y la implementación de la Politica Nacional de Educación Ambiental, en el marco de las insitutucionalidades de asesoría y coordinación del comité interinstitucional de educación ambiental del Departamento de Antioquia."CIDEA"</t>
  </si>
  <si>
    <t>5 meses para ejecucion recursos y el convenio 18 meses</t>
  </si>
  <si>
    <t>Fortalecimiento de actores públicos en el marco de "Antioquia la Más Educada"</t>
  </si>
  <si>
    <t>Realizar los estudios de tradición y libertad a 20 años de los predios a cofinanciar con los municipios para que el Departamento de Antioquia realice aportes económicos.</t>
  </si>
  <si>
    <t>Realizar los levantamientos planimétricos y los avalúos de los predios a adquirir para la protección de fuentes abastecedoras de acueductos en municipios del Departamento de Antioquia.</t>
  </si>
  <si>
    <t>Implementar una estrategia de movilización para promover apropiación social, en el mantenimiento a los predios adquiridos por los municipios en áreas estratégicas para la conservación del agua</t>
  </si>
  <si>
    <r>
      <t xml:space="preserve">Cofinanciar la adquisición de un predio en el municipio de </t>
    </r>
    <r>
      <rPr>
        <b/>
        <sz val="8"/>
        <color indexed="8"/>
        <rFont val="Arial"/>
        <family val="2"/>
      </rPr>
      <t>Abejorral</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</si>
  <si>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Angelópolis</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</si>
  <si>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Anorí</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</si>
  <si>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Campamento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</si>
  <si>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Cañasgordas</t>
    </r>
    <r>
      <rPr>
        <sz val="8"/>
        <color indexed="8"/>
        <rFont val="Arial"/>
        <family val="2"/>
      </rPr>
      <t xml:space="preserve">, para la protección de las fuentes de agua que abastecen acueductos municipales. </t>
    </r>
  </si>
  <si>
    <t>Aunar esfuerzos con el municipio de Carolina del Príncipe para la adquisición, aislamiento y mojoneo de un predio ubicado en la vereda La Herradura del municipio de Carolina del Príncipe.</t>
  </si>
  <si>
    <t>Aunar esfuerzos para la adquisición, de un predio en jurisdicción del municipio de Ciudad Bolívar, para la protección de la fuente de agua que abastece el acueducto municipal.</t>
  </si>
  <si>
    <r>
      <t xml:space="preserve">Cofinanciar la adquisición de un predio en el municipio de </t>
    </r>
    <r>
      <rPr>
        <b/>
        <sz val="8"/>
        <color indexed="8"/>
        <rFont val="Arial"/>
        <family val="2"/>
      </rPr>
      <t>Cocorná</t>
    </r>
    <r>
      <rPr>
        <sz val="8"/>
        <color indexed="8"/>
        <rFont val="Arial"/>
        <family val="2"/>
      </rPr>
      <t xml:space="preserve">, para la protección de las fuentes de agua que abastecen acueductos municipales. </t>
    </r>
  </si>
  <si>
    <t>Aunar esfuerzos para cofinanciar la adquisición de un predio en la vereda Arango del Municipio de Concepción, para la protección de la fuente de agua que abastece el acueducto municipal.</t>
  </si>
  <si>
    <r>
      <t xml:space="preserve">Cofinanciar la adquisición de un predio en el municipio de </t>
    </r>
    <r>
      <rPr>
        <b/>
        <sz val="8"/>
        <color indexed="8"/>
        <rFont val="Arial"/>
        <family val="2"/>
      </rPr>
      <t>Concordia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</si>
  <si>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El Peñol</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</si>
  <si>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El Santuario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</si>
  <si>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Entrerríos</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</si>
  <si>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Frontino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</si>
  <si>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Giraldo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</si>
  <si>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Gómez Plata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</si>
  <si>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Granada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</si>
  <si>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Guadalupe</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</si>
  <si>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Guatapé</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</si>
  <si>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Guarne</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</si>
  <si>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Jardín</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</si>
  <si>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Liborina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</si>
  <si>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Maceo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</si>
  <si>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Sabanalarga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</si>
  <si>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Salgar</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</si>
  <si>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San Carlos</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</si>
  <si>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San Rafael</t>
    </r>
    <r>
      <rPr>
        <sz val="8"/>
        <color indexed="8"/>
        <rFont val="Arial"/>
        <family val="2"/>
      </rPr>
      <t xml:space="preserve">, para la protección de las fuentes de agua que abastecen acueductos municipales. </t>
    </r>
  </si>
  <si>
    <t>Aunar esfuerzos para la adquisición, de un predio en jurisdicción del municipio de San Roque, para la protección de la fuente de agua que abastece el acueducto municipal.</t>
  </si>
  <si>
    <r>
      <t xml:space="preserve">Cofinanciar la adquisición de un predio en el municipio de </t>
    </r>
    <r>
      <rPr>
        <b/>
        <sz val="8"/>
        <color indexed="8"/>
        <rFont val="Arial"/>
        <family val="2"/>
      </rPr>
      <t>San Vicente</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</si>
  <si>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Sonsón</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</si>
  <si>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Sopetrán</t>
    </r>
    <r>
      <rPr>
        <sz val="8"/>
        <color indexed="8"/>
        <rFont val="Arial"/>
        <family val="2"/>
      </rPr>
      <t xml:space="preserve">, para la protección de las fuentes de agua que abastecen acueductos municipales. </t>
    </r>
  </si>
  <si>
    <t>Aunar esfuerzos para la adquisición, de un predio en jurisdicción del municipio de Jericó, para la protección de la fuente de agua que abastece el acueducto del municipio de Tarso.</t>
  </si>
  <si>
    <r>
      <t xml:space="preserve">Cofinanciar la adquisición de un predio en el municipio de </t>
    </r>
    <r>
      <rPr>
        <b/>
        <sz val="8"/>
        <color indexed="8"/>
        <rFont val="Arial"/>
        <family val="2"/>
      </rPr>
      <t>Urrao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</si>
  <si>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Valparaíso</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</si>
  <si>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Venecia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</si>
  <si>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Yarumal</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</si>
  <si>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Vegachí</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</si>
  <si>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Peque</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</si>
  <si>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Buriticá</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</si>
  <si>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Valdivia</t>
    </r>
    <r>
      <rPr>
        <sz val="8"/>
        <color indexed="8"/>
        <rFont val="Arial"/>
        <family val="2"/>
      </rPr>
      <t xml:space="preserve">, para la protección de las fuentes de agua que abastecen acueductos municipales. </t>
    </r>
  </si>
  <si>
    <r>
      <t xml:space="preserve">Cofinanciar la adquisición de un predio en el municipio de </t>
    </r>
    <r>
      <rPr>
        <b/>
        <sz val="8"/>
        <color indexed="8"/>
        <rFont val="Arial"/>
        <family val="2"/>
      </rPr>
      <t>Marinilla</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</si>
  <si>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Santo Domingo</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</si>
  <si>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Yolombó</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</si>
  <si>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Abriaqui</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</si>
  <si>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Caramanta</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</si>
  <si>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Salgar</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</si>
  <si>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Liborina</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</si>
  <si>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San Pedro de los Milagros</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</si>
  <si>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Buriticá</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</si>
  <si>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Guadalupe</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</si>
  <si>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San Juan de Uraba</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</si>
  <si>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Arboletes</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</si>
  <si>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Necoclí</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</si>
  <si>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Turbo</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</si>
  <si>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Chigorodó</t>
    </r>
    <r>
      <rPr>
        <sz val="8"/>
        <color indexed="8"/>
        <rFont val="Arial"/>
        <family val="2"/>
      </rPr>
      <t xml:space="preserve"> para la protección de las fuentes de agua que abastecen acueductos municipales. </t>
    </r>
  </si>
  <si>
    <r>
      <t xml:space="preserve">Cofinanciar el mantenimiento de un predio en el municipio de </t>
    </r>
    <r>
      <rPr>
        <b/>
        <sz val="8"/>
        <color indexed="8"/>
        <rFont val="Arial"/>
        <family val="2"/>
      </rPr>
      <t>Carepa</t>
    </r>
    <r>
      <rPr>
        <sz val="8"/>
        <color indexed="8"/>
        <rFont val="Arial"/>
        <family val="2"/>
      </rPr>
      <t xml:space="preserve"> para la protección de las fuentes de agua que abastecen acueductos municipales. </t>
    </r>
  </si>
  <si>
    <t>Investigación aplicada sobre la biodiversidad y servicios ecosistémicos como base para su gestión integral en la región de Urabá.</t>
  </si>
  <si>
    <t>Investigación, cuantificación y monitoreo de servicios ecosistémicos en la alta montaña de Antioquia, Páramo de Belmira.</t>
  </si>
  <si>
    <t>Restauración de suelos contaminados por compuestos orgánicos persistentes y plaguicidas enterrados en diferentes zonas del Departamento.</t>
  </si>
  <si>
    <t>Suministro de tiquetes aéreos para desplazamientos de los servidores públicos adscritos a la Secretaría del Medio Ambiente</t>
  </si>
  <si>
    <t>Desarrollo metodológico y  operación de eventos de innovación y emprendimiento en el Departamento de Antioquia</t>
  </si>
  <si>
    <t>Julio  10 de 2014</t>
  </si>
  <si>
    <t>Promover la competitividad y el desarrollo productivo, acorde a las potencialidades identificadas en las regiones del departamento de Antioquia</t>
  </si>
  <si>
    <t>1 de Julio de 2014</t>
  </si>
  <si>
    <t>OTR - Otro Tipo de Contrato</t>
  </si>
  <si>
    <t>Operación logistica, tecnica, financiera y administrativa de los Centros Antioquia e</t>
  </si>
  <si>
    <t>Junio 16 de 2014</t>
  </si>
  <si>
    <t xml:space="preserve">Realizar la interventoría financiera, tecnica, juridica a los recursos del Sistema General de Regalías asignados al Departamento de Antioquia, destinados al proyecto implementación fomento a la cereación de empresas y fortalecimiento empresarial en las subregiones del Departamento  </t>
  </si>
  <si>
    <t>1 de Septiembre de 2014</t>
  </si>
  <si>
    <t>Acompañamiento e implementación del modelo de negocios e iniciación de empresas a través de la operación del concurso Capital Semilla.</t>
  </si>
  <si>
    <t>3 de Abril de 2014</t>
  </si>
  <si>
    <t>Entrenamiento y acompañamiento a empresarios,  para impulsar el desarrollo  empresarial generando oportunidades de crecimiento económico através de la aceleración empresarial e innovación, acorde a las apuestas productivas de las regiones</t>
  </si>
  <si>
    <t>Julio 1 de 2014</t>
  </si>
  <si>
    <t>PROMOVER Y FORTALECER ENCADENAMIENTOS PRODUCTIVOS DE EMPRESAS ANCLA CON PROVEEDORES EN EL DEPARTAMENTO DE ANTIOQUIA</t>
  </si>
  <si>
    <t>08 de Abril de 2014</t>
  </si>
  <si>
    <t>FORTALECIMIENTO DE LAS EMPRESAS DEL SECTOR AGROPECUARIO DEL DEPARTAMENTO DE ANTIOQUIA, MEDIANTE LA IMPLEMENTACIÓN DE UN MODELO DE INTERVENCIÓN EMPRESARIAL PARA EL MEJORAMIENTO DE PROCESOS CLAVES PARA EL DESARROLLO DE APUESTAS PRODUCTIVAS IDENTIFICADAS EN LAS REGIONES.</t>
  </si>
  <si>
    <t xml:space="preserve"> 11 de Abril de 2014</t>
  </si>
  <si>
    <t>Fortalecimiento empresarial de las empresas de servicios turísticos de Antioquia en mercadeo y calidad turistica</t>
  </si>
  <si>
    <t>28 de Abril de 2014</t>
  </si>
  <si>
    <t>Fortalecimiento empresarial del sector de otras cadenas, buscando el fomento de la productividad, la innovación y el acceso a mercados</t>
  </si>
  <si>
    <t>20 de Junio de 2014</t>
  </si>
  <si>
    <t>Fortalecer la competitividad en empresas de la cadena de confección en los Municipios de Bello, Don Matías y Santa Rosa de Osos, Antioquia.</t>
  </si>
  <si>
    <t>23 de enero de 2014</t>
  </si>
  <si>
    <t xml:space="preserve">VINCULACIÓN INSTITUCIONAL DE LA GOBERNACIÓN DE ANTIOQUIA – SECRETARÍA DE PRODUCTIVIDAD Y COMPETITIVIDAD EN LA OCTAVA VERSIÓN DE LA CONVENCIÓN Y EXPOSICIÓN INTERNACIONAL EXPO AGROFUTURO, PARA FOMENTAR ALTERNATIVAS DE PRODUCCIÓN, COMERCIALIZACIÓN Y PRODUCTIVIDAD DE PRODUCTOS Y/O SERVICIOS: AGRÍCOLAS, PECUARIOS, AGROINDUSTRIALES Y TURÍSTICOS EN EL DEPARTAMENTO DE ANTIOQUIA. </t>
  </si>
  <si>
    <t>1MES</t>
  </si>
  <si>
    <t>Vinculación institucional del departamento de Antioquia a  COLOMBIAMODA</t>
  </si>
  <si>
    <t>Vinculación institucional del departamento de Antioquia a  EXPOARTESANO</t>
  </si>
  <si>
    <t xml:space="preserve">VINCULACIÓN INSTITUCIONAL DEL DEPARTAMENTO DE ANTIOQUIA EN EL FESTIVAL GASTRONÓMICO MARIDAJE 2014, </t>
  </si>
  <si>
    <t xml:space="preserve">Octubre </t>
  </si>
  <si>
    <t>Vinculación institucional del departamento de Antioquia a  TECNNOVA</t>
  </si>
  <si>
    <t>SEP</t>
  </si>
  <si>
    <t>Vinculación institucional del departamento de Antioquia a  Vunculación por definir</t>
  </si>
  <si>
    <t>Vinculación institucional del departamento de Antioquia a Feria de la Transparencia</t>
  </si>
  <si>
    <t>Participación Institucional en la octava 9ª Rueda de Negocios de Innovación Tecnológica – TECNNOVA 2014 – que se realizará en el marco de la semana de la innovación 2014 en la Ciudad de Medellín.</t>
  </si>
  <si>
    <t>Dos (2) meses</t>
  </si>
  <si>
    <t>Vinculación a eventos de turismo cultural y de naturaleza en Suroeste</t>
  </si>
  <si>
    <t xml:space="preserve">Vinculación a eventos de turismo cultural y de naturaleza en Urabá </t>
  </si>
  <si>
    <t xml:space="preserve">Vinculación al Festival de Fotografía de Santa fe de Antioquia </t>
  </si>
  <si>
    <t xml:space="preserve">Contrapartida proyecto Fontur agenda cultural de fiestas del departamento </t>
  </si>
  <si>
    <t>Aunar esfuerzos para la cooperación institucional para poner en marcha el proyecto denominado "apoyo institucional en proceso de retorno para familias victimas de desplazamiento forzado"</t>
  </si>
  <si>
    <t>Vigencia 2014</t>
  </si>
  <si>
    <t>CDP GOBIERNO</t>
  </si>
  <si>
    <t>“Operación del proyecto banco de las oportunidades para antioquia, en las etapas pre y post crédito, en el marco del convenio de asociación n° 0262 del 8 de octubre de 2013, suscrito entre el departamento de antioquia, secretaria de productividad y competitividad y el idea”.</t>
  </si>
  <si>
    <t>Generación, validación, difusión y transferencia de tecnologías apropiadas para innovar los procesos agroindustriales del café.</t>
  </si>
  <si>
    <t>Contratacion directa</t>
  </si>
  <si>
    <t>Mejorar la competitividad del sector cafetero en antioquia a través de asistencia técnica, innovación tecnológica y formación técnico – vocacional a productores y profesionales de la industria; para la producción de café de calidad, que permita el acceso a mercados internacionales fase III</t>
  </si>
  <si>
    <t>Desarrollo e implementación de una plataforma tecnológica que permita la administración de datos para realizar la trazabilidad, la rastreabilidad y aseguramiento de la calidad de los cafés especiales</t>
  </si>
  <si>
    <t>Investigación y desarrollo tecnológico en el sector de cafés especiales mediante  proyectos de investigación aplicada  orientados hacia la generación de alternativas tecnológicas para mejorar la calidad de los cafés especiales y promover la competitividad del sector cafetero en el departamento de antioquia</t>
  </si>
  <si>
    <t xml:space="preserve">Diseño y adecuacion del centro de entrenamiento empresarial del proyecto "antioquia origen de cafés especiales" </t>
  </si>
  <si>
    <t>Plan de comunicaciones para el proyecto "antioquia: origen de cafés especiales"</t>
  </si>
  <si>
    <t>Operación del centro de entrenamiento empresarial de la industria del café</t>
  </si>
  <si>
    <t>Interventoria integral para los recursos de regalias del proyecto antioquia: origen de cafes especiales</t>
  </si>
  <si>
    <t>Concurso de Meritos</t>
  </si>
  <si>
    <t>Asistencia gestión para la competitividad turística.</t>
  </si>
  <si>
    <t xml:space="preserve">12 meses </t>
  </si>
  <si>
    <t xml:space="preserve">CDP ADO </t>
  </si>
  <si>
    <t>Estudio de mercado para las  zonas turísticas priorizadas del departamento.</t>
  </si>
  <si>
    <t>Mayo de 2014</t>
  </si>
  <si>
    <t xml:space="preserve">Concurso de meritos </t>
  </si>
  <si>
    <t>Proyectos aprobados para el mejoramiento de la infraestructura turística.</t>
  </si>
  <si>
    <t>Depende aprobacion FONTUR</t>
  </si>
  <si>
    <t>Identificación de productos turísticos de valor agregado identificados y diseñados  (rutas camineras,  turismo experiencial cafetero-turismo religioso- turismo de naturaleza)</t>
  </si>
  <si>
    <t xml:space="preserve">Prestación de servicios educativos de formación técnica para el trabajo y el desarrollo humano y la entrega de apoyos de bienestar a los beneficiarios del proyecto jóvenes con futuro: arboletes, necoclí, jardín, ciudad bolívar, jericó y entrerrios        </t>
  </si>
  <si>
    <t xml:space="preserve">8 meses </t>
  </si>
  <si>
    <t xml:space="preserve">CDP Secretaría de Educación </t>
  </si>
  <si>
    <t>Operación del programa jóvenes anfitriones</t>
  </si>
  <si>
    <t xml:space="preserve">Promoción nacional e internacional del programa "antioqueños viajando por antioquia”.
</t>
  </si>
  <si>
    <t>10.5 meses</t>
  </si>
  <si>
    <t xml:space="preserve">Contratación directa </t>
  </si>
  <si>
    <t>DEFINICIÓN Y PRIORIZACIÓN DE LOS RETOS DE CIENCIA, TECNOLOGÍA E INNOVACIÓN PARA EL DEPARTAMENTO DE ANTIOQUIA, ASÍ COMO ACOMPAÑAR EL PROCESO DE ELEGIBILIDAD, EVALUACIÓN Y SELECCIÓN DE LAS PROPUESTAS PRESENTADAS EN EL MARCO DEL CONCURSO DE INNOVACIÓN ABIERTA ¿QUIEN SE LE MIDE?.</t>
  </si>
  <si>
    <t>Realizar la seguimiento y reconocimiento a los ganadores del concurso de innovación abierta ¿QUIEN SE LE MIDE?</t>
  </si>
  <si>
    <t>5 meses, a partir de la suscripción del acta de inicio</t>
  </si>
  <si>
    <t xml:space="preserve">Levantamiento de indicadores de ciencia y tecnología e innovación en el Departamento de Antioquia </t>
  </si>
  <si>
    <t>Cuatro (4) meses</t>
  </si>
  <si>
    <t xml:space="preserve">Levantamiento de indicadores de  emprendimiento en el Departamento de Antioquia </t>
  </si>
  <si>
    <t xml:space="preserve">Apoyo al fortalecimiento de los agentes del sistema CTI+E en el Departamento de Antioquia </t>
  </si>
  <si>
    <t>Cinco (5) meses</t>
  </si>
  <si>
    <t>Desarrollar acciones con enfoque diferencial - etnoeducativo a través de la adquisición de  herramientas etnodidacticas para estudiantes, docentes y directivos docentes del Departamento de Antioquia.</t>
  </si>
  <si>
    <t>Enero de 2014</t>
  </si>
  <si>
    <t>Tres meses</t>
  </si>
  <si>
    <t>Asesorar y fortalecer los procesos de participación, etnodesarrollo, etnoeducación, autoreconocimiento y emprendimiento de los consejos comunitarios, organizaciones de base y comunidades afro en el Departamento</t>
  </si>
  <si>
    <t>Febrero de 2014</t>
  </si>
  <si>
    <t>Fortalecer  los procesos etnoeducativos a través del intercambio de saberes para el Departamento de Antioquia.</t>
  </si>
  <si>
    <t>Abril de 2014</t>
  </si>
  <si>
    <t>Afianzar y fortalecer la identidad etnica y cultural desde la academia y el arte a jóvenes y comunidad afroantioqueña, en las Subregiones del Departamento.</t>
  </si>
  <si>
    <t>Aunar esfuerzos para la Implementación y dotación de una lavandería para población afrodescendiente del municipio de  Zaragoza</t>
  </si>
  <si>
    <t>Junio de 2014</t>
  </si>
  <si>
    <t>Asociación</t>
  </si>
  <si>
    <t>Apoyar el desarrollo educativo y formativo de jóvenes afrodescendiente del Departamento de Antioquia</t>
  </si>
  <si>
    <t>Aunar esfuerzos para  apoyar y fortalecer la diversidad étnica y cultural a través de la adquisición y dotación de la casa multiactiva Afrobellanita.</t>
  </si>
  <si>
    <t>Aunar esfuerzos para la construcción de viviendas para comunidades afro en el municipio de Urrao.</t>
  </si>
  <si>
    <t>Comunicaciones</t>
  </si>
  <si>
    <t>Doce meses</t>
  </si>
  <si>
    <t xml:space="preserve">CDP </t>
  </si>
  <si>
    <t>Fortalecimiento productivo y agroindustrial para Consejos Comunitarios y Comunidad Afro del Departamento de Antioquia</t>
  </si>
  <si>
    <t>Traslado CDP Sria Agricultura</t>
  </si>
  <si>
    <t>OPTIMIZACIÓN SISTEMA DE BOMBEO "LA TEMPERATURA" DEL ACUEDUCTO URBANO MUNICIPIO DE ZARAGOZA - ANTIOQUIA</t>
  </si>
  <si>
    <t>OPTIMIZACION DE LOS SISTEMAS DE ACUEDUCTO Y ALCANTARILLADO DE LA ZONA URBANA DEL MUNICIPIO DE ANDES – ANTIOQUIA</t>
  </si>
  <si>
    <t xml:space="preserve">CONSTRUCCIÓN DEL PLAN MAESTRO DE ALCANTARILLADO URBANO DEL MUNICIPIO DE HISPANIA - ETAPA I
</t>
  </si>
  <si>
    <t xml:space="preserve">CONSTRUCCIÓN DEL PLAN MAESTRO DE ALCANTARILLADO URBANO MUNICIPIO DE MACEO. ETAPA II
</t>
  </si>
  <si>
    <t>GRUPO I: "CONSTRUCCIÓN DE OBRAS DE ACUEDUCTO Y ALCANTARILLADO EN ZONAS RURALES Y URBANAS EN LA SUBREGIÓN OCCIDENTE DEL DEPARTAMENTO DE ANTIOQUIA, ETAPA I"</t>
  </si>
  <si>
    <t>GRUPO II: "CONSTRUCCIÓN DE OBRAS DE ACUEDUCTO Y ALCANTARILLADO EN ZONAS RURALES Y URBANAS EN LA SUBREGIÓN ORIENTE DEL DEPARTAMENTO DE ANTIOQUIA, ETAPA I"</t>
  </si>
  <si>
    <t>5,5 Meses</t>
  </si>
  <si>
    <t>GRUPO III: "CONSTRUCCIÓN DE OBRAS DE ACUEDUCTO Y ALCANTARILLADO EN ZONAS RURALES Y URBANAS EN LA SUBREGIÓN SUROESTE DEL DEPARTAMENTO DE ANTIOQUIA, ETAPA I"</t>
  </si>
  <si>
    <t>CONSTRUCCIÓN DEL PLAN MAESTRO DE ALCANTARILLADO URBANO DEL  MUNICIPIO DE HELICONIA ETAPA 1,  DEL DEPARTAMENTO DE ANTIOQUIA, EN EL MARCO DE LAS INVERSIONES PRIORIZADAS EN EL PAP – PDA</t>
  </si>
  <si>
    <t xml:space="preserve">GRUPO I: CONSTRUCCIÓN DEL PLAN MAESTRO DE ACUEDUCTO DEL CORREGIMIENTO EL JORDÁN DEL MUNICIPIO DE SAN CARLOS, DEPARTAMENTO DE ANTIOQUIA.
</t>
  </si>
  <si>
    <t>GRUPO II: CONSTRUCCIÓN DEL SISTEMA DE ABASTECIMIENTO DE AGUA POTABLE PARA EL RESGUARDO INDÍGENA JAIKERAZABI DEL MUNICIPIO DE MUTATÁ, DEPARTAMENTO DE ANTIOQUIA.</t>
  </si>
  <si>
    <t xml:space="preserve">GRUPO III: CONSTRUCCIÓN DEL SISTEMA DE ACUEDUCTO Y SANEAMIENTO BÁSICO PARA EL CORREGIMIENTO MANDÉ DEL MUNICIPIO DE URRAO, DEPARTAMENTO DE ANTIOQUIA.
</t>
  </si>
  <si>
    <t>CONSTRUCCIÓN DE OBRAS DEL PLAN MAESTRO DE ACUEDUCTO Y ALCANTARILLADO DEL MUNICIPIO DE ITUANGO SEGUNDA ETAPA, EN EL DEPARTAMENTO DE ANTIOQUIA,</t>
  </si>
  <si>
    <t>9  Meses</t>
  </si>
  <si>
    <r>
      <t xml:space="preserve">CONSTRUCCIÓN DE OBRAS DE LOS PLANES MAESTROS DE ACUEDUCTO Y ALCANTARILLADO DE LOS MUNICIPIOS DE FREDONIA-TERCERA ETAPA, SAN JOSÉ DE LA MONTAÑA-PRIMERA ETAPA Y SAN LUIS-PRIMERA ETAPA, DEL DEPARTAMENTO DE ANTIOQUIA, EN EL MARCO DE LAS INVERSIONES PRIORIZADAS EN EL PAP – PDA </t>
    </r>
    <r>
      <rPr>
        <b/>
        <sz val="8"/>
        <color indexed="8"/>
        <rFont val="Arial"/>
        <family val="2"/>
      </rPr>
      <t>(GRUPO I: FREDONIA)</t>
    </r>
  </si>
  <si>
    <r>
      <t>CONSTRUCCIÓN DE OBRAS DE LOS PLANES MAESTROS DE ACUEDUCTO Y ALCANTARILLADO DE LOS MUNICIPIOS DE FREDONIA-TERCERA ETAPA, SAN JOSÉ DE LA MONTAÑA-PRIMERA ETAPA Y SAN LUIS-PRIMERA ETAPA, DEL DEPARTAMENTO DE ANTIOQUIA, EN EL MARCO DE LAS INVERSIONES PRIORIZADAS EN EL PAP – PDA</t>
    </r>
    <r>
      <rPr>
        <b/>
        <sz val="8"/>
        <color indexed="8"/>
        <rFont val="Arial"/>
        <family val="2"/>
      </rPr>
      <t xml:space="preserve"> (GRUPO II: SAN JOSE DE LAMONTAÑA)</t>
    </r>
  </si>
  <si>
    <r>
      <t xml:space="preserve">CONSTRUCCIÓN DE OBRAS DE LOS PLANES MAESTROS DE ACUEDUCTO Y ALCANTARILLADO DE LOS MUNICIPIOS DE FREDONIA-TERCERA ETAPA, SAN JOSÉ DE LA MONTAÑA-PRIMERA ETAPA Y SAN LUIS-PRIMERA ETAPA, DEL DEPARTAMENTO DE ANTIOQUIA, EN EL MARCO DE LAS INVERSIONES PRIORIZADAS EN EL PAP – PDA </t>
    </r>
    <r>
      <rPr>
        <b/>
        <sz val="8"/>
        <color indexed="8"/>
        <rFont val="Arial"/>
        <family val="2"/>
      </rPr>
      <t>(GRUPO III: SAN LUIS)</t>
    </r>
  </si>
  <si>
    <t>OPTIMIZACION DEL ACUEDUCTO Y ALCANTARILLADO DEL CORREGIMIENTO EL JORDAN  DEL MUNICIPIO DE SAN CARLOS</t>
  </si>
  <si>
    <t xml:space="preserve">CONSTRUCCIÓN DEL PLAN MAESTRO DE ALCANTARILLADO DEL MUNICIPIO DE PUERTO BERRIO PERTENECIENTE AL PROGRAMA PAP-PDA
</t>
  </si>
  <si>
    <t>CONSTRUCCIÓN DEL PLAN MAESTRO DE ALCANTARILLADO DEL MUNICIPIO DE SAN JUAN DE URABÁ PERTENECIENTE AL PROGRAMA PAP-PDA</t>
  </si>
  <si>
    <t>CONSTRUCCIÓN DEL PLAN MAESTRO DE ACUEDUCTO Y ALCANTARILLADO DEL MUNICIPIO DE FREDONIA PERTENECIENTE AL PROGRAMA PAP-PDA</t>
  </si>
  <si>
    <t>CONSTRUCCIÓN DEL PLAN MAESTRO DE ALCANTARILLADO URBANO DEL MUNICIPIO DE SAN RAFAEL - ETAPA II. PAP-PDA.</t>
  </si>
  <si>
    <t>CONSTRUCCIÓN DEL PLAN MAESTRO DE ACUEDUCTO Y ALCANTARILLADO URBANO DEL MUNICIPIO DE SAN LUÍS - ETAPA I. PAP-PDA</t>
  </si>
  <si>
    <t>CONSTRUCCIÓN DEL PLAN MAESTRO DE ACUEDUCTO URBANO DEL MUNICIPIO DE URAMITA - ETAPA I. PAP-PDA</t>
  </si>
  <si>
    <t>CONSTRUCCIÓN DEL PLAN MAESTRO DE ALCANTARILLADO URBANO DEL MUNICIPIO DE SEGOVIA - ETAPA I. PAP-PDA</t>
  </si>
  <si>
    <t>CONSTRUCCIÓN DEL PLAN MAESTRO DE ACUEDUCTO URBANO DEL MUNICIPIO DE EL BAGRE - ETAPA II. PAP-PDA</t>
  </si>
  <si>
    <t>CONSTRUCCIÓN DEL PLAN MAESTRO DE ACUEDUCTO URBANO ETAPA I, Y CONSTRUCCIÓN DEL PLAN MAESTRO DE ALCANTARILLADO URBANO ETAPA II, DEL MUNICIPIO DE AMALFI PAP-PDA</t>
  </si>
  <si>
    <t>CONSTRUCCIÓN PLAN MAESTRO DE ACUEDUCTO Y ALCANTARILLADO URBANO DE REMEDIOS.  ETAPA 1" PAP-PDA</t>
  </si>
  <si>
    <t>CONSTRUCCIÓN DEL PLAN MAESTRO DE ACUEDUCTO Y ALCANTARILLADO URBANO DEL MUNICIPIO DE GIRALDO PAP-PDA</t>
  </si>
  <si>
    <t>CONSTRUCCIÓN DEL PLAN MAESTRO DE ACUEDUCTO URBANO ETAPA II, Y CONSTRUCCIÓN DEL PLAN MAESTRO DE ALCANTARILLADO URBANO ETAPA III, DEL MUNICIPIO DE DONMATIAS. PERTENECIENTE AL PROGRAMA PAP-PDA</t>
  </si>
  <si>
    <t>CONSTRUCCIÓN DEL COLECTOR DE LA PLAYA DEL MUNICIPIO DE ARBOLETES PERTENECIENTE AL PROGRAMA PAP-PDA</t>
  </si>
  <si>
    <t>CONSTRUCCIÓN DEL PLAN MAESTRO DE ALCANTARILLADO URBANO DEL MUNICIPIO DE CAUCASIA - ETAPA I. PERTENECIENTE AL PROGRAMA PAP-PDA</t>
  </si>
  <si>
    <t>CONSTRUCCIÓN DEL PLAN MAESTRO DE ALCANTARILLADO URBANO DEL MUNICIPIO DE YOLOMBÓ  - ETAPA I. PERTENECIENTE AL PROGRAMA PAP-PDA</t>
  </si>
  <si>
    <t>OPTIMIZACIÓN DEL SISTEMA DE ACUEDUCTO EN LA ZONA URBANA DEL MUNICIPIO DE ZARAGOZA, SEGUNDA ETAPA" PERTENECIENTE AL PROGRAMA PAP-PDA</t>
  </si>
  <si>
    <t>CONSTRUCCIÓN DEL PLAN MAESTRO DE ALCANTARILLADO URBANO DEL MUNICIPIO DE GÓMEZ PLATA  - ETAPA II. PERTENECIENTE AL PROGRAMA PAP-PDA</t>
  </si>
  <si>
    <t>CONSTRUCCIÓN DEL PLAN MAESTRO DE ALCANTARILLADO URBANO DEL MUNICIPIO DE PUERTO NARE  - ETAPA I. PERTENECIENTE AL PROGRAMA PAP-PDA</t>
  </si>
  <si>
    <t>CONSTRUCCIÓN DEL PLAN MAESTRO DE ACUEDUCTO Y ALCANTARILLADO URBANO DEL MUNICIPIO DE NECOCLÍ - ETAPA I. PERTENECIENTE AL PROGRAMA PAP-PDA</t>
  </si>
  <si>
    <t>CONSTRUCCIÓN DEL PLAN MAESTRO DE ACUEDUCTO Y ALCANTARILLADO DEL MUNICIPIO DE SANTA BARBARA PERTENECIENTE AL PROGRAMA PAP-PDA</t>
  </si>
  <si>
    <t>CONSTRUCCIÓN DEL PLAN MAESTRO DE ACUEDUCTO Y ALCANTARILLADO DEL MUNICIPIO DE CARACOLÍ PERTENECIENTE AL PROGRAMA PAP-PDA</t>
  </si>
  <si>
    <t>CONSTRUCCIÓN DEL PLAN MAESTRO DE ACUEDUCTO Y ALCANTARILLADO DEL MUNICIPIO DE CONCORDIA PERTENECIENTE AL PROGRAMA PAP-PDA</t>
  </si>
  <si>
    <t>CONSTRUCCIÓN DEL PLAN MAESTRO DE ACUEDUCTO Y ALCANTARILLADO DEL MUNICIPIO DE FRONTINO PERTENECIENTE AL PROGRAMA PAP-PDA</t>
  </si>
  <si>
    <t>CONSTRUCCIÓN DEL PLAN MAESTRO DE ACUEDUCTO Y ALCANTARILLADO DEL MUNICIPIO DE TITIRIBI PERTENECIENTE AL PROGRAMA PAP-PDA</t>
  </si>
  <si>
    <t>CONSTRUCCIÓN DEL PLAN MAESTRO DE ACUEDUCTO Y ALCANTARILLADO DEL MUNICIPIO DE VIGÍA DEL FUERTE PERTENECIENTE AL PROGRAMA PAP-PDA</t>
  </si>
  <si>
    <t>CONSTRUCCIÓN DEL PLAN MAESTRO DE ACUEDUCTO Y ALCANTARILLADO DEL MUNICIPIO DE ARBOLETES PERTENECIENTE AL PROGRAMA PAP-PDA</t>
  </si>
  <si>
    <t>CONSTRUCCIÓN DEL PLAN MAESTRO DE ACUEDUCTO Y ALCANTARILLADO DEL MUNICIPIO DE NECHÍ PERTENECIENTE AL PROGRAMA PAP-PDA</t>
  </si>
  <si>
    <t>CONSTRUCCIÓN DEL PLAN MAESTRO DE ACUEDUCTO Y ALCANTARILLADO DEL MUNICIPIO DE ITUANGO, EN EL MARCO DEL PROYECTO HIDROITUANGO</t>
  </si>
  <si>
    <t>CONSTRUCCIÓN DEL PLAN MAESTRO DE ACUEDUCTO Y ALCANTARILLADO DEL MUNICIPIO DE BRICEÑO, EN EL MARCO DEL PROYECTO HIDROITUANGO</t>
  </si>
  <si>
    <t>CONSTRUCCIÓN DEL PLAN MAESTRO DE ACUEDUCTO Y ALCANTARILLADO DEL MUNICIPIO DE BURITICÁ EN EL MARCO DEL PROYECTO HIDROITUANGO</t>
  </si>
  <si>
    <t>CONSTRUCCIÓN DEL PLAN MAESTRO DE ACUEDUCTO Y ALCANTARILLADO DEL MUNICIPIO DE SABANALARGA EN EL MARCO DEL PROYECTO HIDROITUANGO</t>
  </si>
  <si>
    <t>OPTIMIZACIÓN DEL SISTEMA DE ALCANTARILLADO, EXTENSIÓN DE REDES DE RECOLECCIÓN DE AGUAS SERVIDAS DEL CORREGIMIENTO JARDÍN, MUNICIPIO DE CÁCERES”</t>
  </si>
  <si>
    <t>ESTUDIOS Y DISEÑOS PARA LA REALIZACIÓN DE UN SISTEMA DE DISPOSICIÓN FINAL DE LOS RESIDUOS SÓLIDOS (RELLENO SANITARIO) EN EL MUNICIPIO DE PEQUE-ANTIOQUIA</t>
  </si>
  <si>
    <t xml:space="preserve">INTERVENTORÍA ADMINISTRATIVA, TECNICA, AMBIENTAL, LEGAL Y FINANCIERA A LA CONSTRUCCIÓN DE OBRAS DE ACUEDUCTO Y ALCANTARILLADO EN ZONAS RURALES Y URBANAS EN LAS SUBREGIONES OCCIDENTE, ORIENTE Y SUROESTE DEL DEPARTAMENTO DE ANTIOQUIA, ETAPA I
</t>
  </si>
  <si>
    <t xml:space="preserve">INTERVENTORIA TÉCNICA, ADMINISTRATIVA, LEGAL, FINANCIERA Y AMBIENTAL PARA LA CONSTRUCCIÓN DE OBRAS DE ACUEDUCTO Y SANEAMIENTO BASICO EN ZONAS RURALES DE LOS MUNICIPIOS DE SAN CARLOS, MUTATA Y URRAO DEL DEPARTAMENTO DE ANTIOQUIA </t>
  </si>
  <si>
    <t xml:space="preserve">INTERVENTORÍA ADMINISTRATIVA, TECNICA, AMBIENTAL, LEGAL Y FINANCIERA A LA CONSTRUCCIÓN DE OBRAS DEL PLAN MAESTRO DE ACUEDUCTO Y ALCANTARILLADO DEL MUNICIPIO DE ITUANGO SEGUNDA ETAPA, EN EL DEPARTAMENTO DE ANTIOQUIA, 
</t>
  </si>
  <si>
    <t>10  Meses</t>
  </si>
  <si>
    <t>OPERACIÓN DE LOS SISTEMAS DE ACUEDUCTO Y ALCANTARILLADO DEL CORREGIMIENTO DEL VALLE DEL MUNICIPIO DE TOLEDO - ANTIOQUIA</t>
  </si>
  <si>
    <t>INTERVENTORÍA TÉCNICA ADMINISTRATIVA, LEGAL FINANCIETRA Y AMBIENTAL PARA OPTIMIZACION DEL ACUEDUCTO Y ALCANTARILLADO DEL CORREGIMIENTO EL JORDAN MUNICIPIO DE SAN CARLOS</t>
  </si>
  <si>
    <t>CONSULTORIA PARA LA EJECUCIÓN DE: ESTUDIOS Y DISEÑOS DEL PROYECTO INTEGRAL DE ABASTECIMIENTO DE AGUA Y MANEJO AGUAS RESIDUALES DE LAS VEREDAS EL PERICO, CAÑO CLARO Y LAS DANTAS, ZONA RURAL DEL MUNICIPIO DE EL BAGRE, DE LAS LOCALIDADES DE SANTA ROSITA, EL PALOMAR Y PUERTO COLOMBIA, ZONA RURAL DEL MUNICIPIO DE CUCASIA.,LAS LOCALIDADES NUEVA GRANADA, SAN JOSÉ  MULATO Y PUEBLO BELLO, ZONA RURAL DEL MUNICIPIO DE TURBO ,LOCALIDADES MANIZALES Y PIAMONTE, ZONA RURAL DEL MUNICIPIO DE CÁCERES”</t>
  </si>
  <si>
    <t>CONSTRUCCIÓN DEL EMPALME DE LA TUBERÍA INSTALADA EN LA RED DE DISTRIBUCIÓN A LA TUBERÍA EXISTENTE, ZONA URBANA DEL MUNICIPIO DE PUERTO BERRIO - ANTIOQUIA</t>
  </si>
  <si>
    <t>2,5 Meses</t>
  </si>
  <si>
    <t>SUMINISTRO DE FILTROS POTABILIZADORES DE AGUA PARA CONSUMO HUMANO EN ZONAS DE DIFICIL ACCESO EN EL DEPARTAMENTO DE ANTIOQUIA</t>
  </si>
  <si>
    <t>CONSTRUCCIÓN DE OBRAS CIVILES PARA OPTIMIZACIÓN DE LOS SITIOS DE DISPOSICIÓN FINAL EN EL DEPARTAMENTO DE ANTIOQUIA</t>
  </si>
  <si>
    <t>CONSTRUCCIÓN DE LA SEGUNDA ETAPA DE LAS OBRAS DE OPTIMIZACIÓN DEL ACUEDUCTO DEL CORREGIMIENTO DE GÜINTAR – MUNICIPIO DE ANZÁ, DEPARTAMENTO DE ANTIOQUIA</t>
  </si>
  <si>
    <t>Formulación y estructuración de proyectos integrales y sostenibles de abastecimiento de agua potable y manejo de aguas residuales domésticas en sus componentes sociales, técnicos, financieros, económicos, ambientales e institucionales, en las localidades Piamonte y Manizales del Municipio de Cáceres, Santa Rosita, El Palomar y Puerto Colombia del municipio de Caucasia, y Veredas Perico, Caño Claro y Las Dantas del Municipio de El Bagre.</t>
  </si>
  <si>
    <t>Formulación y estructuración de proyectos integrales y sostenibles de abastecimiento de agua potable y manejo de aguas residuales domésticas en sus componentes sociales, técnicas, financieras, económicas, ambientales e institucionales, en las localidades Pueblo Nuevo, Mulatos y Las Changas del municipio de Necoclí</t>
  </si>
  <si>
    <t>INTERVENTORÍA TÉCNICA, AMBIENTAL, ADMINISTRATIVA, ECONOMICA, FINANCIERA, SOCIAL, INSTITUCIONAL Y LEGAL DE LOS CONTRATOS CUYOS OBJETOS SON: "FORMULACIÓN Y ESTRUCTURACIÓN DE PROYECTOS INTEGRALES Y SOSTENIBLES DE ABASTECIMIENTO DE AGUA POTABLE Y MANEJO DE AGUAS RESIDUALES DOMÉSTICAS EN SUS COMPONENTES SOCIALES, TÉCNICOS, FINANCIEROS, ECONÓMICOS, AMBIENTALES E INSTITUCIONALES, EN LAS LOCALIDADES PIAMONTE Y MANIZALES DEL MUNICIPIO DE CÁCERES, SANTA ROSITA, EL PALOMAR Y PUERTO COLOMBIA DEL MUNICIPIO DE CAUCASIA Y VEREDAS PERICO, CAÑO CLARO Y LAS DANTAS DEL MUNICIPIO DE EL BAGRE" (CON-BID-37-02-2014) Y "FORMULACIÓN Y ESTRUCTURACIÓN DE PROYECTOS INTEGRALES Y SOSTENIBLES DE ABASTECIMIENTO DE AGUA POTABLE Y MANEJO DE AGUAS RESIDUALES DOMÉSTICAS EN SUS COMPONENTES SOCIALES, TÉCNICOS, FINANCIEROS, ECONÓMICOS, AMBIENTALES E INSTITUCIONALES, EN LAS LOCALIDADES PUEBLO NUEVO, MULATOS Y LAS CHANGAS DEL MUNICIPIO DE NECOCLÍ"</t>
  </si>
  <si>
    <t xml:space="preserve">CONSTRUCCIÓN DEL SISTEMA DE ALCANTARILLADO, EXTENSIÓN DE REDES DE RECOLECCIÓN DE AGUAS SERVIDAS DEL CORREGIMIENTO DE JARDÍN, MUNICIPIO DE CACERES, ANTIOQUIA
</t>
  </si>
  <si>
    <t>REALIZAR LA INTERVENTORIA TÉCNICA, AMBIENTAL, ADMINISTRATIVA, ECONÓMICA, FINANCIERA, SOCIAL, INSTITUCIONAL Y LEGAL DE LA CONSTRUCCIÓN DEL SISTEMA DE ALCANTARILLADO, EXTENSIÓN DE REDES DE RECOLECCIÓN DE AGUAS SERVIDAS DEL CORREGIMIENTO DE JARDÍN, MUNICIPIO DE CACERES, ANTIOQUIA</t>
  </si>
  <si>
    <t>CONVENIO INTERADMINISTRATIVO DE ASOCIACIÓN PARA LA ADQUISICIÓN DE VEHÍCULO RECOLECTOR PARA EL FORTALECIMIENTO DE LA PRESTACIÓN DEL SERVICIO DE ASEO EN EL MUNICIPIO DE SAN LUIS</t>
  </si>
  <si>
    <t xml:space="preserve">CONVENIO INTERADMINISTRATIVO DE ASOCIACIÓN PARA LA ADQUISICIÓN DE VEHÍCULO RECOLECTOR PARA EL FORTALECIMIENTO DE LA PRESTACIÓN DEL SERVICIO DE ASEO EN EL MUNICIPIO DE JERICO 
</t>
  </si>
  <si>
    <t>CONVENIO INTERADMINISTRATIVO DE ASOCIACIÓN PARA LA ADQUISICIÓN DE VEHÍCULO RECOLECTOR PARA EL FORTALECIMIENTO DE LA PRESTACIÓN DEL SERVICIO DE ASEO EN EL MUNICIPIO DE FREDONIA</t>
  </si>
  <si>
    <t>EJECUCIÓN PRESUPUESTAL SIN SITUACIÓN DE FONDOS DE LOS RECURSOS DEL SISTEMA GENERAL DE PARTICIPACIONES SGP - APSB CORRESPONDIENTE AL CONVENIO 2009-SS-37-0059, PLAN DEPARTAMENTAL DE AGUA - PDA - PAP.</t>
  </si>
  <si>
    <t>CONVENIO INTERADMINISTRATIVO DE ASOCIACIÓN PARA LA ADQUISICIÓN DE VEHÍCULO RECOLECTOR PARA EL FORTALECIMIENTO DE LA PRESTACIÓN DEL SERVICIO DE ASEO EN EL MUNICIPIO DE CIUDAD BOLIVAR</t>
  </si>
  <si>
    <t>SOLUCIONES ALTERNATIVAS QUE SUMINISTREN ENERGIA PARA EL MUNICIPIO DE VIGIA DEL FUERTE DEPARTAMENTO DE ANTIOQUIA</t>
  </si>
  <si>
    <t xml:space="preserve">SUMINISTRO, TRANSPORTE E INSTALACIÓN DE PLANTAS DE ENERGÍA PARA LAS ZONAS RURALES EN EL MUNICIPIO DE VIGÍA DEL FUERTE DEPARTAMENTO DE ANTIOQUIA
</t>
  </si>
  <si>
    <t xml:space="preserve">CONSTRUCCIÓN DE OBRAS CIVILES PARA LA OPTIMIZACIÓN DE LA MICROCENTRAL, VEREDA CONCHA ABAJO, MUNICIPIO DE ANORÍ, ANTIOQUIA
</t>
  </si>
  <si>
    <t xml:space="preserve">INTERVENTORÍA ADMINISTRATIVA, TECNICA, AMBIENTAL, LEGAL Y FINANCIERA A LA CONSTRUCCIÓN DE OBRAS CIVILES PARA LA OPTIMIZACIÓN DE LA MICROCENTRAL, VEREDA CONCHA ABAJO, MUNICIPIO DE ANORÍ, ANTIOQUIA
</t>
  </si>
  <si>
    <t>3,5 Meses</t>
  </si>
  <si>
    <t>AUNAR ESFUERZOS PARA LA CONSTRUCCIÓN DE ACOMETIDAS DOMICILIARIAS DE GAS EN LAS DIFERENTES SUBREGIONES DEL DEPARTAMENTO DE ANTIOQUIA BAJO EL MARCO DEL PROGRAMA "GAS SIN FRONTERAS"”</t>
  </si>
  <si>
    <t xml:space="preserve">CONVENIO INTERADMINISTRATIVO EN EL MARCO DEL PROGRAMA "ANTIOQUIA ILUMINADA" PARA LA COFINANCIACIÓN DE INSTALACIONES ELÉCTRICAS DOMICILIARIAS EN LAS DIFERENTES SUBREGIONES DEL DEPARTAMENTO DE ANTIOQUIA
</t>
  </si>
  <si>
    <t>CONVENIO INTERADMINISTRATIVO PARA AUNAR ESFUERZOS PARA EL DISEÑO Y CONSTRUCCIÓN DE LOS SISTEMAS DE GENERACIÓN Y DISTRIBUCIÓN DE ENERGÍA ELECTRICA EN ZONAS RURALES DEL DEPARTAMENTO DE ANTIOQUIA</t>
  </si>
  <si>
    <t>SUMINISTRO, TRANSPORTE E INSTALACIÓN DE LUMINARIAS SOLARES PARA EL AUMENTO DE LA COBERTURA DE ELECTRIFICACIÓN EN EL MUNICIPIO DE VIGIA DEL FUERTE DEPARTAMENTO DE ANTIOQUIA</t>
  </si>
  <si>
    <t xml:space="preserve">Prestar servicios para apoyar la realización de los procesos de formación, sensibilización y socialización con niñas, niños, adolescentes y jóvenes de Antioquia y con los agentes que trabajan por la garantía de derechos y protección integral, como apoyo a la implementación o fortalecimiento de las políticas públicas en el Departamento de Antioquia. </t>
  </si>
  <si>
    <t>7,5 meses</t>
  </si>
  <si>
    <t>Suministro de tiquetes Aereos</t>
  </si>
  <si>
    <t xml:space="preserve">Aunar esfuerzos para el fortalecimiento e implementación del programa Familias con bienestar en el territorio antioqueño en el marco de la estrategia Departamental "Prevenir es Mejor" </t>
  </si>
  <si>
    <t>Regimen especial convenio de asociación</t>
  </si>
  <si>
    <t>Prestar servicios profesionales para apoyar la elaboración del plan de acción de  la Política Publica Departamental de Familias</t>
  </si>
  <si>
    <t>Aunar esfuerzos para la prevención y erradicación del trabajo infantil asociado a la minería en los municipios de Segovia y Remedios, en el marco de la estrategia “Prevenir es Mejor”.</t>
  </si>
  <si>
    <t xml:space="preserve">Aunar esfuerzos para la generación de entornos protectores de niños, niñas y jóvenes en los municipios de la Cuenca del Sinifaná, en el marco de la estrategia departamental “Prevenir es Mejor”. </t>
  </si>
  <si>
    <t xml:space="preserve">Aunar esfuerzos para fortalecer la implementación del lineamiento de promoción y prevención para la protección integral de niños, niñas y adolescentes del sector rural del territorio antioqueño, en el marco de la estrategia “Prevenir es Mejor”. </t>
  </si>
  <si>
    <t>Aunar esfuerzos para fortalecer la implementación del programa “Generaciones con Bienestar” en el departamento de Antioquia, en el marco de la estrategia departamental “Prevenir es Mejor”</t>
  </si>
  <si>
    <t>Actualización de los Proyectos Educativos Institucionales - PEI y Plan Educativo Municipal - PEM, formulación y desarrollo de proyectos de Aula - PA con elementos de Seguridad Alimentaria y Nutricional – SAN  y seguimiento a los  proyectos pedagógicos implementados.</t>
  </si>
  <si>
    <t>Formulación participativa de planes locales de seguridad alimentaria y nutricional</t>
  </si>
  <si>
    <t>Realizar marcación y señalizacion proyectos MANÁ</t>
  </si>
  <si>
    <t>Realización de material pedagógico para los proyectos de la gerencia de seguridad alimentaria y nutricional MANÁ</t>
  </si>
  <si>
    <t>Realización material didactico de los proyectos de la Gerencia de Seguridad Alimentaria y Nutricional MANÁ</t>
  </si>
  <si>
    <t xml:space="preserve">Capacitación de Actores en SAN </t>
  </si>
  <si>
    <t>CONVENIO DE ASOCIACIÓN</t>
  </si>
  <si>
    <t>Diseño y desarrollo de los contenidos y del aplicativo de cuatro cursos virtuales en seguridad alimentaria y nutricional para la plataforma blackboard del SENA.</t>
  </si>
  <si>
    <t xml:space="preserve">Construcción y desarrollo de una estrategia educativa para fortalecer los procesos pedagógicos del programa Antioquia con Seguridad Alimentaria y Nutricional, a través de la Red Virtual “Construyendo con Maná”. </t>
  </si>
  <si>
    <t>fortalecimiento y movilización de actores locales para la promoción de la política y el plan departamental y nacional de seguridad alimentaria y nutricional.</t>
  </si>
  <si>
    <t>Adición al convenio 2013AS390073 cuyo objeto es Implementar las Tecnologías de la Información y Comunicación (TIC) en los componentes de huertas familiares de autoconsumo y emprendimientos de los proyectos productivos agropecuarios de la Gerencia de Seguridad Alimentaria y Nutricional Maná. GRAMEEN</t>
  </si>
  <si>
    <t>Suministro de insumos agropecuarios</t>
  </si>
  <si>
    <t>Ejecutar los componentes de motivación, difusión, asistencia técnica y acompañamiento a las huertas de las oportunidades de la Gerencia de Maná</t>
  </si>
  <si>
    <t xml:space="preserve">Implementar huertas de autoconsumo  con familias en riesgo de inseguridad alimentaria en la región de uraba del Departamento de Antioquia- Convenio de asociacion con corbanacol </t>
  </si>
  <si>
    <t>Estructurar la información alimentaria como apoyo a la implementacion del sistema de vigilancia alimentaria y nutricional</t>
  </si>
  <si>
    <t>CONTRATACIÓN DIRECTA</t>
  </si>
  <si>
    <t>Recolección de información para evaluación de impacto socio-economico de las estrategias de MANÁ</t>
  </si>
  <si>
    <t>Suministrar el complemento alimentario para los niños y niñas entre 6 meses y 5 años</t>
  </si>
  <si>
    <t>19 meses</t>
  </si>
  <si>
    <t xml:space="preserve">Adquisicion, implementación y parametrizacion de un software para la sistematizacion y control de inventarios de la estrategia  Mana Infantil </t>
  </si>
  <si>
    <t>CONCURSO DE MERITOS</t>
  </si>
  <si>
    <t>Realizar interventoría integral  al programa MANÁ infantil de la gerencia de segurida alimentaria y nutricional MANÁ</t>
  </si>
  <si>
    <t>18 meses</t>
  </si>
  <si>
    <t>Suministrar víveres para la preparación de raciones alimentarias del Programa de Alimentación Escolar-PAE en Antioquia</t>
  </si>
  <si>
    <t>Realizar interventoría integral  al programa PAE de la gerencia de segurida alimentaria y nutricional MANÁ</t>
  </si>
  <si>
    <t>7.5 meses</t>
  </si>
  <si>
    <t>Adicion al contrato 4600001084- PAE abriaquí</t>
  </si>
  <si>
    <t>Adicion al contrato 4600001059- PAE andes</t>
  </si>
  <si>
    <t>Adicion al contrato 4600001070- PAE angostura</t>
  </si>
  <si>
    <t>Adicion al contrato 4600001074- PAE anorí</t>
  </si>
  <si>
    <t>Adicion al contrato 4600001083- PAE anza</t>
  </si>
  <si>
    <t>Adicion al contrato 4600001010- PAE armenia</t>
  </si>
  <si>
    <t>Adicion al contrato 4600001085- PAE cañasgordas</t>
  </si>
  <si>
    <t>Adicion al contrato 4600001055- PAE carepa</t>
  </si>
  <si>
    <t>Adicion al contrato 4600001011- PAE caucasia</t>
  </si>
  <si>
    <t>Adicion al contrato 4600001077- PAE cocorna</t>
  </si>
  <si>
    <t>Adicion al contrato 4600001056- PAE chigorodó</t>
  </si>
  <si>
    <t>Adicion al contrato 4600001088- PAE el bagre</t>
  </si>
  <si>
    <t>Adicion al contrato 4600001116- PAE el carmen de viboral</t>
  </si>
  <si>
    <t>Adicion al contrato 4600001119- PAE el santuario</t>
  </si>
  <si>
    <t>Adicion al contrato 4600001076- PAE girardota</t>
  </si>
  <si>
    <t>Adicion al contrato 4600001058- PAE guarne</t>
  </si>
  <si>
    <t>Adicion al contrato 4600001087- PAE la ceja</t>
  </si>
  <si>
    <t>Adicion al contrato 4600001062- PAE la estrella</t>
  </si>
  <si>
    <t>Adicion al contrato 4600001086- PAE mutata</t>
  </si>
  <si>
    <t>Adicion al contrato 4600001053- PAE san andres de cuerquia</t>
  </si>
  <si>
    <t>Adicion al contrato 4600001063- PAE san carlos</t>
  </si>
  <si>
    <t>Adicion al contrato 4600001082- PAE san francisco</t>
  </si>
  <si>
    <t>Adicion al contrato 4600001090- PAE san pedro de los milagros</t>
  </si>
  <si>
    <t>Adicion al contrato 4600001054- PAE San vicente ferrer</t>
  </si>
  <si>
    <t>Adicion al contrato 4600001123- PAE santa rosa de osos</t>
  </si>
  <si>
    <t>Adicion al contrato 4600001061- PAE tamesis</t>
  </si>
  <si>
    <t>Adicion al contrato 4600001075- PAE urrao</t>
  </si>
  <si>
    <t>Adicion al contrato 4600001125- PAE valparaiso</t>
  </si>
  <si>
    <t>Adicion al contrato 4600001091- PAE yolombo</t>
  </si>
  <si>
    <t>Adicion al contrato 4600001092- PAE yondó</t>
  </si>
  <si>
    <t>Prestar el servicio de atención para recuperación nutricional a los niños  y niñas en condición de desnutrición y a madres gestantes y lactantes con bajo peso en el municipio de SAN JUAN DE URABA</t>
  </si>
  <si>
    <t>Prestar el servicio de atención para recuperación nutricional a los niños  y niñas en condición de desnutrición y a madres gestantes y lactantes con bajo peso en el municipio de NECOCLI</t>
  </si>
  <si>
    <t>OCTUBRE</t>
  </si>
  <si>
    <t>Prestar el servicio de atención para recuperación nutricional a los niños  y niñas en condición de desnutrición y a madres gestantes y lactantes con bajo peso en el municipio de APARTADO</t>
  </si>
  <si>
    <t>Prestar el servicio de atención para recuperación nutricional a los niños  y niñas en condición de desnutrición y a madres gestantes y lactantes con bajo peso en el municipio de TURBO.</t>
  </si>
  <si>
    <t>Prestar el servicio de atención para recuperación nutricional a los niños  y niñas en condición de desnutrición y a madres gestantes y lactantes con bajo peso en el municipio de CAREPA.</t>
  </si>
  <si>
    <t>Prestar el servicio de atención para recuperación nutricional a los niños  y niñas en condición de desnutrición y a madres gestantes y lactantes con bajo peso en el municipio de CHIGORODO.</t>
  </si>
  <si>
    <t>Prestar el servicio de atención para recuperación nutricional a los niños  y niñas en condición de desnutrición y a madres gestantes y lactantes con bajo peso en el municipio de MUTATA</t>
  </si>
  <si>
    <t>Prestar el servicio de atención para recuperación nutricional a los niños  y niñas en condición de desnutrición y a madres gestantes y lactantes con bajo peso en el municipio de MURINDO.</t>
  </si>
  <si>
    <t>Prestar el servicio de atención para recuperación nutricional a los niños  y niñas en condición de desnutrición y a madres gestantes y lactantes con bajo peso en el municipio de SAN PEDRO</t>
  </si>
  <si>
    <t>Prestar el servicio de atención para recuperación nutricional a los niños  y niñas en condición de desnutrición y a madres gestantes y lactantes con bajo peso en el municipio de ZARAGOZA</t>
  </si>
  <si>
    <t xml:space="preserve">Prestar el servicio de atención para recuperación nutricional a los niños  y niñas en condición de desnutrición y a madres gestantes y lactantes con bajo peso en el municipio de EL BAGRE </t>
  </si>
  <si>
    <t>Prestar el servicio de atención para recuperación nutricional a los niños  y niñas en condición de desnutrición y a madres gestantes y lactantes con bajo peso en el municipio de CAUCASIA</t>
  </si>
  <si>
    <t>Prestar el servicio de atención para recuperación nutricional a los niños  y niñas en condición de desnutrición y a madres gestantes y lactantes con bajo peso en el municipio de CACERES.</t>
  </si>
  <si>
    <t>Prestar el servicio de atención para recuperación nutricional a los niños  y niñas en condición de desnutrición y a madres gestantes y lactantes con bajo peso en el municipio de TARAZA.</t>
  </si>
  <si>
    <t>Prestar el servicio de atención para recuperación nutricional a los niños  y niñas en condición de desnutrición y a madres gestantes y lactantes con bajo peso en el municipio de SEGOVIA.</t>
  </si>
  <si>
    <t>Prestar el servicio de atención para recuperación nutricional a los niños  y niñas en condición de desnutrición y a madres gestantes y lactantes con bajo peso en el municipio de ARGELIA.</t>
  </si>
  <si>
    <t>Prestar el servicio de atención para recuperación nutricional a los niños  y niñas en condición de desnutrición y a madres gestantes y lactantes con bajo peso en el municipio de FRONTINO</t>
  </si>
  <si>
    <t>Prestar el servicio de atención para recuperación nutricional a los niños  y niñas en condición de desnutrición y a madres gestantes y lactantes con bajo peso en el municipio de SANTA FE</t>
  </si>
  <si>
    <t>Prestar el servicio de atención para recuperación nutricional a los niños  y niñas en condición de desnutrición y a madres gestantes y lactantes con bajo peso en el municipio de ANDES</t>
  </si>
  <si>
    <t>Prestar el servicio de atención para recuperación nutricional a los niños  y niñas en condición de desnutrición y a madres gestantes y lactantes con bajo peso en el municipio de CIUDAD BOLIVAR</t>
  </si>
  <si>
    <t>Prestar el servicio de atención para recuperación nutricional a los niños  y niñas en condición de desnutrición y a madres gestantes y lactantes con bajo peso en el municipio de TAMESIS</t>
  </si>
  <si>
    <t>Prestar el servicio de atención para recuperación nutricional a los niños  y niñas en condición de desnutrición y a madres gestantes y lactantes con bajo peso en el municipio de URRAO.</t>
  </si>
  <si>
    <t>Prestar el servicio de atención para recuperación nutricional a los niños  y niñas en condición de desnutrición y a madres gestantes y lactantes con bajo peso en el municipio de ITUANGO.</t>
  </si>
  <si>
    <t>Prestar el servicio de atención para recuperación nutricional a los niños  y niñas en condición de desnutrición y a madres gestantes y lactantes con bajo peso en el municipio de YARUMAL.</t>
  </si>
  <si>
    <t>Prestar el servicio de atención para recuperación nutricional a los niños  y niñas en condición de desnutrición y a madres gestantes y lactantes con bajo peso en la CLINICA SANTA ANA en la ciudad de Medellin.</t>
  </si>
  <si>
    <t>Adición contrato 2013SS390096Prestar el servicio de atención para recuperación nutricional ambulatoria a los niños y niñas en riesgo de desnutrición y a madres gestantes y lactantes de las comunidades rurales dispersas, en condición de desplazamiento e indigenas</t>
  </si>
  <si>
    <t>Capacitacion a personal de salud en recuperación nutricional</t>
  </si>
  <si>
    <t>Prestación de los servicios de acompañamiento técnico y administrativo para la ejecución, seguimiento y evaluación de los componentes del Plan Departamental de Seguridad Alimentaria y Nutricional de Antioquia, liderado por la Gerencia de Seguridad Alimentaria y Nutricional de Antioquia- MANÁ</t>
  </si>
  <si>
    <t>Ordinarios (Funcionamiento)</t>
  </si>
  <si>
    <t>NO</t>
  </si>
  <si>
    <t>N.A</t>
  </si>
  <si>
    <t>Paula Andrea Martínez Serna 9277
paula.martinezs@gmail.com</t>
  </si>
  <si>
    <t>Carlos Eduardo Guerra Sua-Profesional Esp-3600161-carlos.guerrasua@antioquia.gov.co</t>
  </si>
  <si>
    <t>Ordinarios</t>
  </si>
  <si>
    <t>Mechas - 9257 mechas.ossa@antioquia.gov.co</t>
  </si>
  <si>
    <t>Harry Jaramillo Ríos, Profesional Universitario, teléfono 383 9267, correo: harry.jaramillo@antioquia.gov.co</t>
  </si>
  <si>
    <t>ESTEBAN JARAMILLO ALZATE; Director Planeación Estratégica Integral; 3839125; esteban.jaramillo@antioquia.gov.co</t>
  </si>
  <si>
    <t>EDWARD JARAMILLO GONZALES; Gerente de Municipios; 3839252; edward.jaramillo@antioquia.gov.co</t>
  </si>
  <si>
    <t>JULIANA MORENO BOTERO; Directora Monitoreo, Evaluación y Banco de Proyectos; 3839170; juliana.botero@antioquia.gov.co</t>
  </si>
  <si>
    <t>Regalias</t>
  </si>
  <si>
    <t>REGALIAS</t>
  </si>
  <si>
    <t xml:space="preserve">Ordinarios 
</t>
  </si>
  <si>
    <t>EDWARD JARAMILLO GONZALES; Gerente de Municipios; 3839252; edward.jaramillo@antioquia.gov.co + MARIA EUGENIA RAMOS VILLA; Directora D.A.P.; 3838021; despachoplaneacion@antioquia.gov.co</t>
  </si>
  <si>
    <t>ANDREA SANIN HERNANDEZ; Directora Sistema de Indicadores; 3839180; andrea.sanin@antioquia.gov.co + ESTEBAN JARAMILLO ALZATE; Director Planeación Estratégica Integral; 3839125; esteban.jaramillo@antioquia.gov.co + MARIA EUGENIA RAMOS VILLA; Directora D.A.P.; 3838021; despachoplaneacion@antioquia.gov.co</t>
  </si>
  <si>
    <t>JUAN RODRIGO HIGUERA AGUILAR; Director Sistemas de Informacion y Catastro; 3839207; juan.higuera@antioquia.gov.co</t>
  </si>
  <si>
    <t>ANDREA SANIN HERNANDEZ; Directora Sistema de Indicadores; 3839180; andrea.sanin@antioquia.gov.co</t>
  </si>
  <si>
    <t>JAIME ANDRES VARGAS BENJUMEA; Asesor Sistemas de Informacion y Catastro; 3839207; jaime.vargas@antioquia.gov.co</t>
  </si>
  <si>
    <t>Regalias 
Ordinarios</t>
  </si>
  <si>
    <t>JULIANA MORENO BOTERO; Directora Monitoreo, Evaluación y Banco de Proyectos; 3839170; juliana.botero@antioquia.gov.co + ESTEBAN JARAMILLO ALZATE; Director Planeación Estratégica Integral; 3839125; esteban.jaramillo@antioquia.gov.co</t>
  </si>
  <si>
    <t>JUAN CARLOS ARISTIZABAL RAVE; Director Finanzas y Gestión de Recursos; 3839140; juancarlos.aristizabal@antioquia.gov.co</t>
  </si>
  <si>
    <t>ordinarios-inversion</t>
  </si>
  <si>
    <t>Ana María Corpas</t>
  </si>
  <si>
    <t>Lizeth Acevedo</t>
  </si>
  <si>
    <t>ordinarios inversion</t>
  </si>
  <si>
    <t>Lina Maria Alvarez</t>
  </si>
  <si>
    <t>ordinarios inversion - balance general</t>
  </si>
  <si>
    <t>Juan Pablo Estrada</t>
  </si>
  <si>
    <t>ordinarios inversion-UE</t>
  </si>
  <si>
    <t>Julio Velez Hurtado</t>
  </si>
  <si>
    <t>ordinarios -inversion-UE</t>
  </si>
  <si>
    <t>Yesica Tobon</t>
  </si>
  <si>
    <t>ordinarios -Funcionamiento e invesión</t>
  </si>
  <si>
    <t xml:space="preserve">Jubber Antonio Ordoñez </t>
  </si>
  <si>
    <t>Jubber Antonio Ordoñez</t>
  </si>
  <si>
    <t>ordinarios -Funcionamiento</t>
  </si>
  <si>
    <t>yuberth Antonio Ordoñez</t>
  </si>
  <si>
    <t xml:space="preserve">ordinarios -Funcionamiento </t>
  </si>
  <si>
    <t>ordinarios Funcionamiento</t>
  </si>
  <si>
    <t>Ana Lucía Montoya</t>
  </si>
  <si>
    <t>Especial - inversion</t>
  </si>
  <si>
    <t>Luz Marina Velasquez</t>
  </si>
  <si>
    <t>SECRETARIA GENERAL</t>
  </si>
  <si>
    <t>SI</t>
  </si>
  <si>
    <t>Aprobadas</t>
  </si>
  <si>
    <t>Jose Vieira</t>
  </si>
  <si>
    <t>Sin solicitar</t>
  </si>
  <si>
    <t>Manuela Restrepo Sylva</t>
  </si>
  <si>
    <t>Luz Mirian Goez</t>
  </si>
  <si>
    <t>Felix Aviles</t>
  </si>
  <si>
    <t>Santiago Palacio</t>
  </si>
  <si>
    <t>Esteban Mesa</t>
  </si>
  <si>
    <t>Lluz Miriam Goez</t>
  </si>
  <si>
    <t>Andres Julian Montoya</t>
  </si>
  <si>
    <t>Rosa Maria Acevedo</t>
  </si>
  <si>
    <t>440´226,081</t>
  </si>
  <si>
    <t>440´226,082</t>
  </si>
  <si>
    <t xml:space="preserve">44´022,608 </t>
  </si>
  <si>
    <t>44´022,609</t>
  </si>
  <si>
    <t>247´757,329</t>
  </si>
  <si>
    <t>24´775,733</t>
  </si>
  <si>
    <t xml:space="preserve">444´450, 000 </t>
  </si>
  <si>
    <t>444´450, 001</t>
  </si>
  <si>
    <t>44´445, 000</t>
  </si>
  <si>
    <t>44´445, 001</t>
  </si>
  <si>
    <t xml:space="preserve">250´000,000 </t>
  </si>
  <si>
    <t>250´000,001</t>
  </si>
  <si>
    <t>Santiago Palacio González</t>
  </si>
  <si>
    <t>Especial - inversión recursos del balanace</t>
  </si>
  <si>
    <t>Especial - inversión</t>
  </si>
  <si>
    <t>Arrendamientos 2,2,2,5</t>
  </si>
  <si>
    <t>LAURA MARIA  ALVAREZ GALLARDO</t>
  </si>
  <si>
    <t>Servicios técnicos 1,1,3,4</t>
  </si>
  <si>
    <t>JORGE ANDRÉS LÓPEZ RENDÓN</t>
  </si>
  <si>
    <t>Fondo especial de rentas 0-2350</t>
  </si>
  <si>
    <t xml:space="preserve"> Servicios técnicos 1,1,3,4</t>
  </si>
  <si>
    <t>otros gastos generales Funcionamiento</t>
  </si>
  <si>
    <t>MARTHA CECILIA MERCADO SERPA</t>
  </si>
  <si>
    <t>Proyecto fortalecimiento de las rentas como fuente de inversión social</t>
  </si>
  <si>
    <t>Proyecto:0-1010/1114/A.15,3/222110000/222146001  Actualización para la identificación de bienes inmuebles del Departamento de Antioquia</t>
  </si>
  <si>
    <t>Proyecto fortalecimiento de las rentas como fuente de inversión social :A.17,2/04762</t>
  </si>
  <si>
    <t>MARTHA CECILIA MERCADO</t>
  </si>
  <si>
    <t>MELISSA URREGO MEJIA</t>
  </si>
  <si>
    <t>Administración para la identificación d ebienes muebles.A,15,3</t>
  </si>
  <si>
    <t>NORA YASMIN CASTAÑO Y MARTHA MERCADO SERPA</t>
  </si>
  <si>
    <t>0-8050, 0-1010</t>
  </si>
  <si>
    <t>No</t>
  </si>
  <si>
    <t>Carolina Franco Giraldo</t>
  </si>
  <si>
    <t>0-1010, 0-8050</t>
  </si>
  <si>
    <t>0-8050</t>
  </si>
  <si>
    <t>0-8007</t>
  </si>
  <si>
    <t xml:space="preserve">Juan Carlos Mejía Saldarriaga </t>
  </si>
  <si>
    <t>0-1010</t>
  </si>
  <si>
    <t>Mónica Sandoval Arango</t>
  </si>
  <si>
    <t>0-3011, 0-2020</t>
  </si>
  <si>
    <t>0-2020</t>
  </si>
  <si>
    <t>0-8007, 0-4776</t>
  </si>
  <si>
    <t>Adriana Lucia Toro Ramírez</t>
  </si>
  <si>
    <t>0-3011</t>
  </si>
  <si>
    <t>0-3010</t>
  </si>
  <si>
    <t>MARTHA LUCIA AGUILAR CARDONA</t>
  </si>
  <si>
    <t>Alejandro Velásquez Osorio</t>
  </si>
  <si>
    <t>POR SOLICITAR</t>
  </si>
  <si>
    <t>4-3010</t>
  </si>
  <si>
    <t xml:space="preserve"> 0-1010</t>
  </si>
  <si>
    <t>Andrés Ochoa Duque</t>
  </si>
  <si>
    <t>0-8007, 4-3010</t>
  </si>
  <si>
    <t>0-8007, 0-4779</t>
  </si>
  <si>
    <t>0-4776</t>
  </si>
  <si>
    <t>0-4776, 0-8007</t>
  </si>
  <si>
    <t xml:space="preserve"> 4-3010</t>
  </si>
  <si>
    <t>4 3010</t>
  </si>
  <si>
    <t xml:space="preserve"> 4-2140</t>
  </si>
  <si>
    <t xml:space="preserve">Juan Carlos Mejia </t>
  </si>
  <si>
    <t>Por Solicitar</t>
  </si>
  <si>
    <t xml:space="preserve">SI </t>
  </si>
  <si>
    <t>0-8050, 4-3010</t>
  </si>
  <si>
    <t>Eliana Beatriz Castro</t>
  </si>
  <si>
    <t>Duqueiro Espinal Chavarría</t>
  </si>
  <si>
    <t>Toro Ramirez , Adriana Lucia</t>
  </si>
  <si>
    <t>4-1011</t>
  </si>
  <si>
    <t>Mejia Saldarriiaga , Juan Carl</t>
  </si>
  <si>
    <t>0-8007, 0- 3011, 4-3010</t>
  </si>
  <si>
    <t>6-3010, 4-3010</t>
  </si>
  <si>
    <t>0-2515</t>
  </si>
  <si>
    <t>0-6002</t>
  </si>
  <si>
    <t>Aprobada</t>
  </si>
  <si>
    <t>SGP</t>
  </si>
  <si>
    <t>BLANCA NELLY BOHORQUEZ MONTOYA, DirectoraATENCION A LAS PERSONA, 383 98 21, blanca.bohorquez@antioquia.gov.co</t>
  </si>
  <si>
    <t>Se ha unido la prestación de servicios de mediana complejidad junto con los de baja compeljidad en Puerto Berrio, es decir, se juntaron dos necesidades en un solo proceso de contratación</t>
  </si>
  <si>
    <t>Nación</t>
  </si>
  <si>
    <t>Rentas Cedidas</t>
  </si>
  <si>
    <t>Esta necesidad se ha unido en un solo proceso contractual con la contratación de los servicios de medianda complejidad para la población del Magdalena Medio antioqueño con sede en Puerto Berrío</t>
  </si>
  <si>
    <t>Se esta definiendo la contratacion dado que la ESE Hospital San Rafael  del Municipio de Zaragoza pasó a ser la Corporacioón IPS Confamiliar Camacol COODAN, que es de tipo privada</t>
  </si>
  <si>
    <t>Debido a cambio en la normatividad, esta necesidad se suplirá de otra manera, incluyéndola en los contratos que se suscribirán con entidades hospitalarias tipo fundaciones sin ánimo de lucro</t>
  </si>
  <si>
    <t xml:space="preserve">Esta necesidad no se ejecutará puesto que la normatividad fue modificada y por tanto estos recursos fueron destinados para suplir otras necesidades </t>
  </si>
  <si>
    <t>Este proceso de selección fue gestionado por la Secretaría General. El valor total del contrato para la SSSA es por $585.430.500</t>
  </si>
  <si>
    <t>Se encuentra pendiente para Comité Interno de la Secretaría General, la cual gestionará una modificación al contrato ya suscrito</t>
  </si>
  <si>
    <t>Inversión</t>
  </si>
  <si>
    <t>Esta necesidad se unió a otra de similares características</t>
  </si>
  <si>
    <t>Proceso de selección declarado Desierto. Se debe reiniciar el proceso desde los Estudios y Documentos Previos para recalcular el Presupuesto Oficial</t>
  </si>
  <si>
    <t>Pendiente allegar pólizas corregidas por parte del contratista</t>
  </si>
  <si>
    <t>Proceso de selección declarado Desierto. Se debe reiniciar el proceso desde los Estudios y Documentos Previos para incluir el aire acondicionado del PAS</t>
  </si>
  <si>
    <t xml:space="preserve">Es este caso se tramitó la adqusición de 5 teléfonos celulares a través de la Secretaría de Hacienda, los cuales fueron entregados desde el 9 de abril </t>
  </si>
  <si>
    <t>Inscrito para discusión en Comité Interno de  Contratación</t>
  </si>
  <si>
    <t>Zulma del Campo Tabares Morales - Gerente - 3839704 - zulma.tabares@antioquia.gov.co</t>
  </si>
  <si>
    <t>Estampilla</t>
  </si>
  <si>
    <t>Recursos Ordinarios</t>
  </si>
  <si>
    <t>Pendiente publicar la Invitación Pública</t>
  </si>
  <si>
    <t>Recursos del balance</t>
  </si>
  <si>
    <t>Pendiente firma del contrato por parte del contratista</t>
  </si>
  <si>
    <t>Pendiente allegar documentos para elaboración de minuta</t>
  </si>
  <si>
    <t xml:space="preserve">SGP </t>
  </si>
  <si>
    <t>Se decidió fusionar esta necesidad con otro proceso contractual de similares características que ya se encuentra en la etapa de revisión de Estudios Previos, cuyo monto es mayor y la modalidad ha pasado a ser una Selección Abreviada de Menor Cuantía</t>
  </si>
  <si>
    <t xml:space="preserve">Luis Fernando Palacio Tamayo
Tel 3839830
luisfernando.palacio@antioquia.gov.co </t>
  </si>
  <si>
    <t>Patricia Elena Pamplona Amaya.
Tel 3839809
patricia.pamplona@antioquia.gov.co</t>
  </si>
  <si>
    <t xml:space="preserve">Rentas Cedidas </t>
  </si>
  <si>
    <t xml:space="preserve">Rentas cedidas </t>
  </si>
  <si>
    <t>ordinarios</t>
  </si>
  <si>
    <t>Yesid Frank Quiroz
3839805 
yesid.quiroz@antioquia.gov.co</t>
  </si>
  <si>
    <t>Astrid Giraldo Gómez - astrid.giraldo@antioquia.gov.co - 3839803</t>
  </si>
  <si>
    <t>Crédito</t>
  </si>
  <si>
    <t>Esta es una vigencia futura cuyo proceso de selección y contrato fue gestionado en la Secretaría de  Infraestructura</t>
  </si>
  <si>
    <t>Hector Mario restrepo Montoya, Tel,3839840  correo: hector.restrepo@antioquia.gov.co</t>
  </si>
  <si>
    <t>Propios</t>
  </si>
  <si>
    <t>Pendiente discusión en Comité de Orientación y Seguimiento</t>
  </si>
  <si>
    <t>Pendiente allegar pólizas por parte del contratista</t>
  </si>
  <si>
    <t>Estos recursos se ejecutarán mediante entrega de ambulancias a las ESES por medio de Resoluciones</t>
  </si>
  <si>
    <t>Pendiente firma del Acta de Inicio</t>
  </si>
  <si>
    <t>Gloria Emilse Vásquez - 3839711 - gloria.vasquez@antioquia.gov.co</t>
  </si>
  <si>
    <t>Este proceso de selección será gestionado por otra Secretaría de la Gobernación de Antioquia y se les trasladará el recurso correspondiente a la SSSA</t>
  </si>
  <si>
    <t>Funcionamiento</t>
  </si>
  <si>
    <t>Se debe volver a publicar los Estudios Previos</t>
  </si>
  <si>
    <t>RAÚL ALBERTO ROJO OSPINA, Director Administrativo, 383 98 61, raul.rojo@antioquia.gov.co</t>
  </si>
  <si>
    <t>Era vigencia futura pero no se adelantó</t>
  </si>
  <si>
    <t>Pendiente publicar el Proyecto de Pliego de Condiciones y la Convocatoria Pública</t>
  </si>
  <si>
    <t>DIANA PATRICIA BERNAL OCAMPO, Directora Administrativa, 383 97 61, marcela.vasquez@antioquia.gov.co</t>
  </si>
  <si>
    <t>Destinación Específica</t>
  </si>
  <si>
    <t>Pablo Alfonso Duran Socha, 3838634, pablo.duran@antioquia.gov.co</t>
  </si>
  <si>
    <t>Teresita de Jesus Rengifo Martinez, Profesional Universitario</t>
  </si>
  <si>
    <t>4-2091</t>
  </si>
  <si>
    <t>Jaime León Murillo López, Profesional Universitario</t>
  </si>
  <si>
    <t>Alejandro Henao Salazar, Profesional Uninversitario</t>
  </si>
  <si>
    <t>Isabel Cristina Arroyave Tobón, Profesional Universitario</t>
  </si>
  <si>
    <t>Janeth Lagoeyte Tamayo Hernández, Profesional Universitario</t>
  </si>
  <si>
    <t>0-2091</t>
  </si>
  <si>
    <t>Francisco Javier Pabón Hernández, Profesional Universitario</t>
  </si>
  <si>
    <t>Carlos Orozco, Profesional Universitario</t>
  </si>
  <si>
    <t>Gloria Inés Bedoya Henao, Profesional Especializado</t>
  </si>
  <si>
    <t>Carlos Mario Valencia Valencia, Técnico</t>
  </si>
  <si>
    <t>Clara Luz Bedoya García, profesional universitaria</t>
  </si>
  <si>
    <t>Margarita Mejía Salazar, Profesional Universitario</t>
  </si>
  <si>
    <t>Gloria Bibiaba Escobar Escobar, Profesional Universitario</t>
  </si>
  <si>
    <t>Gloria Elena Guzmán Restrepo, Profesional Universitario</t>
  </si>
  <si>
    <t>Sergio Velásquez Fernández, Director Comercialización.</t>
  </si>
  <si>
    <t>Isabel Cristina Arroyave, Profesional Universitaria.</t>
  </si>
  <si>
    <t>Catalina Marín Marín, Profesional Universitario</t>
  </si>
  <si>
    <t>Susana Margarita Maya, Profesional Universitario</t>
  </si>
  <si>
    <t>José Jaime Arango Barreneche</t>
  </si>
  <si>
    <t>Carlos Alberto Vásquez Silva, Profesional Especializado</t>
  </si>
  <si>
    <t>Gloria Helena Guzmán, profesional Universitario</t>
  </si>
  <si>
    <t>Emilio Alberto Calle Gutiérrez, Profesional Universitario,</t>
  </si>
  <si>
    <t>Herman Yairton Serna Trejos, Profesional Universitario</t>
  </si>
  <si>
    <t>Sandra Patricia Acevedo Garces, Profesional Universitario</t>
  </si>
  <si>
    <t>Gloria Bibana Escobar Escobar, Profesinal Universitario</t>
  </si>
  <si>
    <t>Dany Andres Isaza Londoño, Profesional Universitario</t>
  </si>
  <si>
    <t>Gloria Bibiana Escocobasr E.</t>
  </si>
  <si>
    <t>Aura Yudis</t>
  </si>
  <si>
    <t>Guillermo Hoyos Zuluaga,  Profesional Universitario</t>
  </si>
  <si>
    <t>0-1011</t>
  </si>
  <si>
    <t>Mauro Antonio Gutiérrez Serna, Profesional Universitario</t>
  </si>
  <si>
    <t>Luis Orlando Echavarría Cuartas</t>
  </si>
  <si>
    <t>0-8007 $1,000
4-1011 $5.000</t>
  </si>
  <si>
    <t>Hacienda</t>
  </si>
  <si>
    <t xml:space="preserve">Ordinarios </t>
  </si>
  <si>
    <t>Luisa Fernanda Velasquez Giraldo- Lider Gestor de Contratación-luisa.velasquez@antioquia.gov.co- 3839077</t>
  </si>
  <si>
    <t>Luisa Fernanda Velasquez Giraldo- Lider Gestor de Contratación-luisa.velasquez@antioquia.gov.co- 3839078</t>
  </si>
  <si>
    <t>Luisa Fernanda Velasquez Giraldo- Lider Gestor de Contratación-luisa.velasquez@antioquia.gov.co- 3839079</t>
  </si>
  <si>
    <t>Luisa Fernanda Velasquez Giraldo- Lider Gestor de Contratación-luisa.velasquez@antioquia.gov.co- 3839080</t>
  </si>
  <si>
    <t>Luisa Fernanda Velasquez Giraldo- Lider Gestor de Contratación-luisa.velasquez@antioquia.gov.co- 3839081</t>
  </si>
  <si>
    <t>Luisa Fernanda Velasquez Giraldo- Lider Gestor de Contratación-luisa.velasquez@antioquia.gov.co- 3839082</t>
  </si>
  <si>
    <t>Luisa Fernanda Velasquez Giraldo- Lider Gestor de Contratación-luisa.velasquez@antioquia.gov.co- 3839084</t>
  </si>
  <si>
    <t>Luisa Fernanda Velasquez Giraldo- Lider Gestor de Contratación-luisa.velasquez@antioquia.gov.co- 3839087</t>
  </si>
  <si>
    <t>Luisa Fernanda Velasquez Giraldo- Lider Gestor de Contratación-luisa.velasquez@antioquia.gov.co- 3839088</t>
  </si>
  <si>
    <t>Luisa Fernanda Velasquez Giraldo- Lider Gestor de Contratación-luisa.velasquez@antioquia.gov.co- 3839089</t>
  </si>
  <si>
    <t>Luisa Fernanda Velasquez Giraldo- Lider Gestor de Contratación-luisa.velasquez@antioquia.gov.co- 3839090</t>
  </si>
  <si>
    <t>Luisa Fernanda Velasquez Giraldo- Lider Gestor de Contratación-luisa.velasquez@antioquia.gov.co- 3839091</t>
  </si>
  <si>
    <t>Luisa Fernanda Velasquez Giraldo- Lider Gestor de Contratación-luisa.velasquez@antioquia.gov.co- 3839092</t>
  </si>
  <si>
    <t>Luisa Fernanda Velasquez Giraldo- Lider Gestor de Contratación-luisa.velasquez@antioquia.gov.co- 3839094</t>
  </si>
  <si>
    <t>0-4769 REHABILITACION Y MANTENIMIENO</t>
  </si>
  <si>
    <t xml:space="preserve">Número y valor de Vigencias Futuras VF 2014 
No. 361313 - INVÍAS Por:  $260.000.000 Del: 1°/10/2013
</t>
  </si>
  <si>
    <t>Maria Lucelly Uribe Piedrahita
Directora de Contratación
ext 9049 - of 909 SIF
maria.uribe@antioquia.gov.co</t>
  </si>
  <si>
    <t xml:space="preserve">0-8007 CREDITO INTERNO PREVIA AUTORIZACION
0-3120 SOBRETASA AI ACPM
 </t>
  </si>
  <si>
    <t>VF 6000001771 Por: $ 2.689.053.700 Del:20/03/14
VF 6000001772 Por: $ 489.847.050 Del:20/03/14</t>
  </si>
  <si>
    <t>RECURSOS HIDROITUANGO PRESUPUESTO EEPPM</t>
  </si>
  <si>
    <t xml:space="preserve">0-8007  CREDITO INTERNO PREVIA AUTORIZA
0-3120 SOBRE TASA AI ACPM </t>
  </si>
  <si>
    <t xml:space="preserve">6000001764 Por: $ 768.732.600 Del: 13/02/14
6000001765 Por: $ 1.790.000.000 Del: 13/02/14
6000001766 Por: $ 211.045.413 Del: 13/02/14
6000001768 Por: $ 2.766.025.026 Del: 13/02/14
</t>
  </si>
  <si>
    <t>0-R004 SGR-FONDO DESARROLLO REGIONAL</t>
  </si>
  <si>
    <t xml:space="preserve">0-1010 FONDOS COMUNES I.C.L.D
0-8007 CREDITO INTERNO PREVIA AUTORIZACION
0-3120 SOBRETASA AL ACPM 
0-6003 USAID CI 5 ACDO ASIST. No. 514-011-INFRA
</t>
  </si>
  <si>
    <t xml:space="preserve">VF No. 6000001769 – Fecha de creación 07-03-2014 - $2.288.000.000 COP 
VF Ordenanza 35 del 04-12-2012 ACTA 201 DE 11-07-2012 
</t>
  </si>
  <si>
    <t>RESERVA DEL IDEA</t>
  </si>
  <si>
    <t xml:space="preserve">0-1010 FONDOS COMUNES I.C.L.D
</t>
  </si>
  <si>
    <t>0-8002 CREDITO EXTERNO</t>
  </si>
  <si>
    <t xml:space="preserve">0-1010 FONDOS COMUNES I.C.L.D
0-3120 SOBRE TASA AI ACPM 
4-R004  SGR-FONDO DESARROLLO REGIONAL
</t>
  </si>
  <si>
    <t xml:space="preserve">VF: 6000001690 por: $1.000.000.000 del 09/10/13
VF: 6000001695 por: $385.789.435 del 09/10/13
VF: 6000001694 por: $1.000.000.000 del 09/10/13
VF: 6000001701 por: $616.264.000 del 11/10/13
</t>
  </si>
  <si>
    <t>0-1010 FONDOS COMUNES I.C.L.D</t>
  </si>
  <si>
    <t xml:space="preserve">2014: VF6000001689 Del: 09/10/2013 Por:  $ 435.407.740
2015: VF6000001693 Del 09/10/2013 Por: $ 435.407.740
</t>
  </si>
  <si>
    <t xml:space="preserve">RECURSOS HIDROITUANGO. PRESUPUESTO EEPPM. NO REQUIERE CDP
</t>
  </si>
  <si>
    <t>0-8007  CREDITO INTERNO PREVIA AUTORIZA
0-3120 SOBRE TASA AI ACPM 
0-1010 FONDOS COMUNES I.C.L.D</t>
  </si>
  <si>
    <t>VF 6000001773 Por $276,426,152 de 20/03/2014</t>
  </si>
  <si>
    <t>RECURSOS HIDROITUANGO. PRESUPUESTO EEPPM</t>
  </si>
  <si>
    <t>0-R004 SGR - FONDO DESARROLLO REGIONAL</t>
  </si>
  <si>
    <t xml:space="preserve">0-8007 CREDITO INTERNO PREVIA AUTORIZACION
0-3120 SOBRETASA AI ACPM
0-1010 FONDOS COMUNES I.C.L.D
 </t>
  </si>
  <si>
    <t>VF  6000001767 por $464,196,961 de Del:13/02/14</t>
  </si>
  <si>
    <t xml:space="preserve">SOBRETASA AI ACPM,
CREDITO INTERNO PREVIA AUTORIZACIÓN,
USAID CI 5 ACDO ACDO ASIST. No. 514-011-INFRA
</t>
  </si>
  <si>
    <t>VF 2015: 6000001770 por $312.000.000 del 07/03/2014</t>
  </si>
  <si>
    <t>0-8002  CREDITO EXTERNO</t>
  </si>
  <si>
    <t xml:space="preserve">0-1010 FONDOS COMUNES I.C.L.D
 </t>
  </si>
  <si>
    <t>VF 6000001744 Por:$1.953.129.752 Del:04/12/2013</t>
  </si>
  <si>
    <t xml:space="preserve">4-2150 CONTRIBUCION POR VALORIZACION
4-3120 SOBRETASA AI ACPM  
</t>
  </si>
  <si>
    <t>0-2150  CONTRIBUCIÓN POR VALORIZACIÓN</t>
  </si>
  <si>
    <t xml:space="preserve">4-2150 CONTRIBUCION POR VALORIZACION
</t>
  </si>
  <si>
    <t>0-1010 FONDOS COMUNES I.C.L.D viaticos y gastos de viaje funcionarios</t>
  </si>
  <si>
    <t xml:space="preserve">0-1010 FONDOS COMUNES I.C.L.D
0-3120 SOBRE TASA AI ACPM </t>
  </si>
  <si>
    <t>VF 6000001763 Por: $ 400´000.000 Del: 14/01/14</t>
  </si>
  <si>
    <t>0-8007 CREDITO INTERNO PREVIA AUTORIZACION</t>
  </si>
  <si>
    <t xml:space="preserve">No.6000001746 Por:$594.769.120 Del:04/12/13
Vigencia Futura modificada por: $576.792.600 del 25/03/2014
</t>
  </si>
  <si>
    <t xml:space="preserve">0-1010 FONDOS COMUNES I.C.L.D
0-8007 CREDITO INTERNO PREVIA AUTORIZACION
0-3120 SOBRETASA AL ACPM
4-2515 VTA PL. LIB.O.2/3/13
</t>
  </si>
  <si>
    <t>PENDIENTE
 VF: 4951, 4952</t>
  </si>
  <si>
    <t>APROBADA</t>
  </si>
  <si>
    <t>ORDINARIOS</t>
  </si>
  <si>
    <t>Dora Elena González Osorio, Subsecretaria Logística, 383 93 44, dora.gonzalezosorio@antioquia.gov.co</t>
  </si>
  <si>
    <t>$ 89,844,400</t>
  </si>
  <si>
    <t xml:space="preserve">NO </t>
  </si>
  <si>
    <t>Jorge Patiño Cardona
Profesional Universitario
Tel: 3838201
jorge.patino@antioquia.gov.co</t>
  </si>
  <si>
    <t>Jorge Patiño Cardona
Profesional Universitario
Tel: 3839691
jorge.patino@antioquia.gov.co</t>
  </si>
  <si>
    <t xml:space="preserve">Inversion </t>
  </si>
  <si>
    <t xml:space="preserve"> Ordinarios</t>
  </si>
  <si>
    <t xml:space="preserve"> Carmen Restrepo Valencia</t>
  </si>
  <si>
    <t>Jorge Orlando Patiño Cardona
Profesional Universitario
Tel: 3839691
jorge.patiño@antioquia.gov.co</t>
  </si>
  <si>
    <t>Sria General</t>
  </si>
  <si>
    <t>CARLOS AUGUSTO SALAZAR J</t>
  </si>
  <si>
    <t>no</t>
  </si>
  <si>
    <t>no aplica</t>
  </si>
  <si>
    <t>yelitza.alvarez@antioquia.gov.co</t>
  </si>
  <si>
    <t>grecia.morales@antioquia.gov.co</t>
  </si>
  <si>
    <t>400,000,000</t>
  </si>
  <si>
    <t>tatianamedinafamitigacion@gmail.com</t>
  </si>
  <si>
    <t>marysol.echeverri@antioquia.gov.co</t>
  </si>
  <si>
    <t>natalia.hurtado@antioquia.gov.co</t>
  </si>
  <si>
    <t>isabel.valencia@gmail.com</t>
  </si>
  <si>
    <t>gilberto.mazo@antioquia</t>
  </si>
  <si>
    <t>jafed.naranjo@antioquia.gov.co</t>
  </si>
  <si>
    <t>No Aplica</t>
  </si>
  <si>
    <t>Patricia Builes Ext 8604</t>
  </si>
  <si>
    <t>Maria Cecilia Calderon
Ext 8603</t>
  </si>
  <si>
    <t>Patricia Builes Ext 8605</t>
  </si>
  <si>
    <t>Patricia Builes Ext 8606</t>
  </si>
  <si>
    <t>Juan Carlos Villegas Q. Ext 8602</t>
  </si>
  <si>
    <t>Adriana Osorio</t>
  </si>
  <si>
    <t>Patricia Builes Ext 8607</t>
  </si>
  <si>
    <t>Patricia Builes Ext 8608</t>
  </si>
  <si>
    <t>Patricia Builes Ext 8609</t>
  </si>
  <si>
    <t>Gloria Gomez Ext 8602</t>
  </si>
  <si>
    <t>Patricia Builes Ext 8601</t>
  </si>
  <si>
    <t>Patricia Builes Ext 8597</t>
  </si>
  <si>
    <t>Patricia Builes Ext 8593</t>
  </si>
  <si>
    <t>Patricia Builes Ext 8589</t>
  </si>
  <si>
    <t>Patricia Builes Ext 8585</t>
  </si>
  <si>
    <t>Patricia Builes Ext 8581</t>
  </si>
  <si>
    <t>Patricia Builes Ext 8577</t>
  </si>
  <si>
    <t>Patricia Builes Ext 8573</t>
  </si>
  <si>
    <t>Patricia Builes Ext 8569</t>
  </si>
  <si>
    <t>Patricia Builes Ext 8565</t>
  </si>
  <si>
    <t>Patricia Builes Ext 8561</t>
  </si>
  <si>
    <t>Patricia Builes Ext 8557</t>
  </si>
  <si>
    <t>Patricia Builes Ext 8553</t>
  </si>
  <si>
    <t>Patricia Builes Ext 8549</t>
  </si>
  <si>
    <t>Patricia Builes Ext 8545</t>
  </si>
  <si>
    <t>Patricia Builes Ext 8541</t>
  </si>
  <si>
    <t>Patricia Builes Ext 8537</t>
  </si>
  <si>
    <t>Patricia Builes Ext 8533</t>
  </si>
  <si>
    <t>Patricia Builes Ext 8509</t>
  </si>
  <si>
    <t>Funcionamiento (Gastos de viajes)</t>
  </si>
  <si>
    <t>Claudia Salazar</t>
  </si>
  <si>
    <t>Luz Adriana Campuzano M.- Subgerente Administrativa- luza.campuzano@fla.com.co.  Tel: 3837352</t>
  </si>
  <si>
    <t>f</t>
  </si>
  <si>
    <t>Luz Adriana Campuzano M.- Subgerente Administrativa- luza.campuzano@fla.com.co.  Tel: 3837353</t>
  </si>
  <si>
    <t>Si</t>
  </si>
  <si>
    <t>Aprobada (ord.10 del 31 de mayo)</t>
  </si>
  <si>
    <t>Fun</t>
  </si>
  <si>
    <t>Luz Adriana Campuzano M.- Subgerente Administrativa- luza.campuzano@fla.com.co.  Tel: 3837363</t>
  </si>
  <si>
    <t>Recursos propios</t>
  </si>
  <si>
    <t>Luz Adriana Campuzano M.- Subgerente Administrativa- luza.campuzano@fla.com.co.  Tel: 3837364</t>
  </si>
  <si>
    <t>Luz Adriana Campuzano M.- Subgerente Administrativa- luza.campuzano@fla.com.co.  Tel: 3837365</t>
  </si>
  <si>
    <t>Luz Adriana Campuzano M.- Subgerente Administrativa- luza.campuzano@fla.com.co.  Tel: 3837366</t>
  </si>
  <si>
    <t>Luz Adriana Campuzano M.- Subgerente Administrativa- luza.campuzano@fla.com.co.  Tel: 3837367</t>
  </si>
  <si>
    <t>Luz Adriana Campuzano M.- Subgerente Administrativa- luza.campuzano@fla.com.co.  Tel: 3837369</t>
  </si>
  <si>
    <t>CARLOS ANDRES ESCOBAR DIEZ- LIDER GESTOR - carlos.escobar@antioquia.gov.co</t>
  </si>
  <si>
    <t>Rgalías</t>
  </si>
  <si>
    <t>0-1010  FONDOS COMUNES I.C.L.D</t>
  </si>
  <si>
    <t xml:space="preserve">Yesid Cano Toro, Profesional especializado, Yesid.Cano@Antioquia.gov.co </t>
  </si>
  <si>
    <t>REGALÍAS - 0-R003  SGR-F COMPENSACION REGIONAL</t>
  </si>
  <si>
    <t>0-8007  CREDITO INTERNO PREVIA AUTORIZACION</t>
  </si>
  <si>
    <t>REGALÍAS 0-R004  SGR-FONDO DESARROLLO REGIONAL</t>
  </si>
  <si>
    <t xml:space="preserve">POR DEFINIR </t>
  </si>
  <si>
    <t>Alejandro Olaya Dávila</t>
  </si>
  <si>
    <t xml:space="preserve">No </t>
  </si>
  <si>
    <t>Cyomara Río  383 86 39, turismoantioquia@antioquia.gov.co</t>
  </si>
  <si>
    <t>Aprobado</t>
  </si>
  <si>
    <t>0-R005  SGR-F CIENCIA TECNOLOGIA E INNO</t>
  </si>
  <si>
    <t>YENNY VELASQUEZ A, Asesora Proyecto Antioquia: Origen de Cafés Especiales, 3838621,yenny.velasquez@antioquia.gov.co</t>
  </si>
  <si>
    <t>0-R005  SGR-F CIENCIA TECNOLOGIA E INNO, 0-R003  SGR-F COMPENSACION REGIONAL y 0-R004  SGR-FONDO DESARROLLO REGIONAL</t>
  </si>
  <si>
    <t>Luz Helena Naranjo Ocampo</t>
  </si>
  <si>
    <t xml:space="preserve"> Lina Magaly Ríos 383 86 33 lina.rios@antioquia.gov.co</t>
  </si>
  <si>
    <t>Fernando Palacios Callejas 3838690</t>
  </si>
  <si>
    <t>4-3055 SGP-APSA-ZARAGOZA
0-3055 SGP-APSA-ZARAGOZA</t>
  </si>
  <si>
    <t>PA FIA-SGP-AGUA POTABLE Y SANEAMIENTO BASICO</t>
  </si>
  <si>
    <t>0-8007  CREDITO INTERNO PREVIA AUTORIZA
0-2020  ESTAMPILLA PRODESARROLLO</t>
  </si>
  <si>
    <t xml:space="preserve">0-2506 FDO AGUA COFINANCIAC
</t>
  </si>
  <si>
    <t>0-2506 FDO AGUA COFINANCIAC</t>
  </si>
  <si>
    <t>0-2506 FDO AGUA COFINANCIAC
0-1010  FONDO COMUN I.C.L.D</t>
  </si>
  <si>
    <t>INVERSION SOCIAL ADICIONAL-LINEA DE SERVICIOS PUBLICOS 
PLAN INTEGRAL HIDROELECTRICA ITUANGO</t>
  </si>
  <si>
    <t xml:space="preserve">VF: EPM - PLAN INTEGRAL HIDROELECTRICA ITUANGO153883 de 2014  por $14.560.000.000 </t>
  </si>
  <si>
    <t>PAP FIA-SGP-AGUA POTABLE Y SANEAMIENTO BASICO</t>
  </si>
  <si>
    <t>EPM</t>
  </si>
  <si>
    <t>BID</t>
  </si>
  <si>
    <t>FONDOS COMUNES I.C.L.D</t>
  </si>
  <si>
    <t>0-8007  CREDITO INTERNO PREVIA AUTORIZA</t>
  </si>
  <si>
    <t>4-2020 EST  PRODESARROLLO
0-1010 FONDO COMUN I.C.L.D</t>
  </si>
  <si>
    <t>0-2506 FDO AGUA COFINANCIACION</t>
  </si>
  <si>
    <t xml:space="preserve">PAP- PDA con cargo a los recursos del préstamo BID No. 2732/OC-CO. </t>
  </si>
  <si>
    <t>4-2020 ESTAMPILLA  PRODESARROLLO</t>
  </si>
  <si>
    <t>0-1010 FONDO COMUN I.C.L.D</t>
  </si>
  <si>
    <t>Destinación Especifica</t>
  </si>
  <si>
    <t>ESTAMPILLA PROELECTRIFICACION</t>
  </si>
  <si>
    <t>0-2030 ESTAMPILLA PROELECTRIFICACION</t>
  </si>
  <si>
    <t>0-2030 ESTAMPILLA PROELECTRIFICACIÓN
0-1010 FONDO COMUN I.C.L.D</t>
  </si>
  <si>
    <t>0-2030 ESTAMPILLA PROELECTRIFICACION
4-2030  ESTAMPILLA PROELECTRIFICACION</t>
  </si>
  <si>
    <t>Santiago Morales Quijano, Lider Gestor de contratación, Tel:3839245,                 correro:santiago.morales@antioquia.gov.co</t>
  </si>
  <si>
    <t>Del crédito</t>
  </si>
  <si>
    <t>Marcela Bedoya - Directora de Apoyo Subregional - 9751 - marcela.bedoya@antioquia.gov.co</t>
  </si>
  <si>
    <t>Esteban Gallego - Director de Gestion- 9751</t>
  </si>
  <si>
    <t>Regalias, ordinarios</t>
  </si>
  <si>
    <t>si</t>
  </si>
  <si>
    <t>Adquisición de teléfonos para las dependencias de la Gobernación</t>
  </si>
  <si>
    <t>Prestación de servicios de argollado, laminado y terminado de piezas gráficas</t>
  </si>
  <si>
    <t xml:space="preserve">Adquisicion de insumos de ferreteria </t>
  </si>
  <si>
    <t>suministro de sillas ergonómicas para personal con necesidades especiales</t>
  </si>
  <si>
    <t>80111700</t>
  </si>
  <si>
    <t>90101600</t>
  </si>
  <si>
    <t>86101710</t>
  </si>
  <si>
    <t>80141607</t>
  </si>
  <si>
    <t>73141708</t>
  </si>
  <si>
    <t>82121503</t>
  </si>
  <si>
    <t>80141706</t>
  </si>
  <si>
    <t>86101701</t>
  </si>
  <si>
    <t>78111808</t>
  </si>
  <si>
    <t>83111603</t>
  </si>
  <si>
    <t>81112103</t>
  </si>
  <si>
    <t>80111601</t>
  </si>
  <si>
    <t>43211503</t>
  </si>
  <si>
    <t>56111503</t>
  </si>
  <si>
    <t>81101512</t>
  </si>
  <si>
    <t>80111604</t>
  </si>
  <si>
    <t>55101506</t>
  </si>
  <si>
    <t>43231512</t>
  </si>
  <si>
    <t>81111811</t>
  </si>
  <si>
    <t>56101708</t>
  </si>
  <si>
    <t>80101500</t>
  </si>
  <si>
    <t>93142101</t>
  </si>
  <si>
    <t>45121500</t>
  </si>
  <si>
    <t>43232310</t>
  </si>
  <si>
    <t>43232305</t>
  </si>
  <si>
    <t>93151501</t>
  </si>
  <si>
    <t>93151505</t>
  </si>
  <si>
    <t>86101709</t>
  </si>
  <si>
    <t>86101713</t>
  </si>
  <si>
    <t>80141902</t>
  </si>
  <si>
    <t>10151500</t>
  </si>
  <si>
    <t>78111800</t>
  </si>
  <si>
    <t>90101800</t>
  </si>
  <si>
    <t>78181507</t>
  </si>
  <si>
    <t>84121802</t>
  </si>
  <si>
    <t>43222608</t>
  </si>
  <si>
    <t>82121506</t>
  </si>
  <si>
    <t>85101600</t>
  </si>
  <si>
    <t>72121400</t>
  </si>
  <si>
    <t>46171613</t>
  </si>
  <si>
    <t>72121406</t>
  </si>
  <si>
    <t>80131500</t>
  </si>
  <si>
    <t>86111600</t>
  </si>
  <si>
    <t>46181500</t>
  </si>
  <si>
    <t>81161800</t>
  </si>
  <si>
    <t>80111713</t>
  </si>
  <si>
    <t>80101510</t>
  </si>
  <si>
    <t>72102900</t>
  </si>
  <si>
    <t>85141701</t>
  </si>
  <si>
    <t>80111620</t>
  </si>
  <si>
    <t>80131802</t>
  </si>
  <si>
    <t>81161801</t>
  </si>
  <si>
    <t>41111621</t>
  </si>
  <si>
    <t>53121603</t>
  </si>
  <si>
    <t>82101500</t>
  </si>
  <si>
    <t>84111502</t>
  </si>
  <si>
    <t>81112001</t>
  </si>
  <si>
    <t>60101200</t>
  </si>
  <si>
    <t>93151502</t>
  </si>
  <si>
    <t>80101604</t>
  </si>
  <si>
    <t>80111701</t>
  </si>
  <si>
    <t>86121503</t>
  </si>
  <si>
    <t>86121502</t>
  </si>
  <si>
    <t>86131902</t>
  </si>
  <si>
    <t>86121504</t>
  </si>
  <si>
    <t>80141600</t>
  </si>
  <si>
    <t>81101513</t>
  </si>
  <si>
    <t>81151703</t>
  </si>
  <si>
    <t>81112100</t>
  </si>
  <si>
    <t>56121500</t>
  </si>
  <si>
    <t>95121900</t>
  </si>
  <si>
    <t>86141501</t>
  </si>
  <si>
    <t>84131601</t>
  </si>
  <si>
    <t>43211509</t>
  </si>
  <si>
    <t>80111707</t>
  </si>
  <si>
    <t>80101507</t>
  </si>
  <si>
    <t>26121609</t>
  </si>
  <si>
    <t>85101603</t>
  </si>
  <si>
    <t>85121900</t>
  </si>
  <si>
    <t>85101504</t>
  </si>
  <si>
    <t>85101604</t>
  </si>
  <si>
    <t>90111601</t>
  </si>
  <si>
    <t>78111502</t>
  </si>
  <si>
    <t>83112200</t>
  </si>
  <si>
    <t>78181800</t>
  </si>
  <si>
    <t>15101504</t>
  </si>
  <si>
    <t>80131502</t>
  </si>
  <si>
    <t>82101502</t>
  </si>
  <si>
    <t>26101112</t>
  </si>
  <si>
    <t>95101707</t>
  </si>
  <si>
    <t>42172000</t>
  </si>
  <si>
    <t>85111614</t>
  </si>
  <si>
    <t>85101701</t>
  </si>
  <si>
    <t>94131607</t>
  </si>
  <si>
    <t>82101801</t>
  </si>
  <si>
    <t>81111500</t>
  </si>
  <si>
    <t>85131700</t>
  </si>
  <si>
    <t>85111604</t>
  </si>
  <si>
    <t>80101600</t>
  </si>
  <si>
    <t>81101706</t>
  </si>
  <si>
    <t>41116000</t>
  </si>
  <si>
    <t>83101500</t>
  </si>
  <si>
    <t>85111616</t>
  </si>
  <si>
    <t>85111500</t>
  </si>
  <si>
    <t>80101602</t>
  </si>
  <si>
    <t>81141601</t>
  </si>
  <si>
    <t>43231505</t>
  </si>
  <si>
    <t>43231500</t>
  </si>
  <si>
    <t>83112401</t>
  </si>
  <si>
    <t>85101700</t>
  </si>
  <si>
    <t>80161603</t>
  </si>
  <si>
    <t>73152108</t>
  </si>
  <si>
    <t>92121701</t>
  </si>
  <si>
    <t>42131600</t>
  </si>
  <si>
    <t>80111504</t>
  </si>
  <si>
    <t>85131708</t>
  </si>
  <si>
    <t>85161503</t>
  </si>
  <si>
    <t>78131803</t>
  </si>
  <si>
    <t>10191509</t>
  </si>
  <si>
    <t>86101806</t>
  </si>
  <si>
    <t>76121900</t>
  </si>
  <si>
    <t>85101508</t>
  </si>
  <si>
    <t>85101702</t>
  </si>
  <si>
    <t>82121507</t>
  </si>
  <si>
    <t>77121700</t>
  </si>
  <si>
    <t>90121500</t>
  </si>
  <si>
    <t>80101601</t>
  </si>
  <si>
    <t>95111612</t>
  </si>
  <si>
    <t>81101510</t>
  </si>
  <si>
    <t>95121625</t>
  </si>
  <si>
    <t>95111611</t>
  </si>
  <si>
    <t>81101516</t>
  </si>
  <si>
    <t>31163401</t>
  </si>
  <si>
    <t>25101503</t>
  </si>
  <si>
    <t>80101603</t>
  </si>
  <si>
    <t>93142100</t>
  </si>
  <si>
    <t>72154013</t>
  </si>
  <si>
    <t>95111617</t>
  </si>
  <si>
    <t>95101805</t>
  </si>
  <si>
    <t>92101902</t>
  </si>
  <si>
    <t>72154503</t>
  </si>
  <si>
    <t>42183002</t>
  </si>
  <si>
    <t>78141603</t>
  </si>
  <si>
    <t>72141701</t>
  </si>
  <si>
    <t>95111601</t>
  </si>
  <si>
    <t>95111500</t>
  </si>
  <si>
    <t>73161517</t>
  </si>
  <si>
    <t>95121700</t>
  </si>
  <si>
    <t>80111715</t>
  </si>
  <si>
    <t>53102710</t>
  </si>
  <si>
    <t>55101504</t>
  </si>
  <si>
    <t>44101724</t>
  </si>
  <si>
    <t>72141402</t>
  </si>
  <si>
    <t>95122306</t>
  </si>
  <si>
    <t>60122402</t>
  </si>
  <si>
    <t>72153605</t>
  </si>
  <si>
    <t>80161506</t>
  </si>
  <si>
    <t>80121600</t>
  </si>
  <si>
    <t>40102004</t>
  </si>
  <si>
    <t>31211605</t>
  </si>
  <si>
    <t>50201700</t>
  </si>
  <si>
    <t>45101500</t>
  </si>
  <si>
    <t>41114412</t>
  </si>
  <si>
    <t>80161801</t>
  </si>
  <si>
    <t>31211903</t>
  </si>
  <si>
    <t>73171507</t>
  </si>
  <si>
    <t>86141702</t>
  </si>
  <si>
    <t>92101501</t>
  </si>
  <si>
    <t>56111507</t>
  </si>
  <si>
    <t>95131601</t>
  </si>
  <si>
    <t>10151800</t>
  </si>
  <si>
    <t>73111505</t>
  </si>
  <si>
    <t>15101506</t>
  </si>
  <si>
    <t>90111600</t>
  </si>
  <si>
    <t>90151700</t>
  </si>
  <si>
    <t>86131600</t>
  </si>
  <si>
    <t>51211600</t>
  </si>
  <si>
    <t>41104000</t>
  </si>
  <si>
    <t>85101500</t>
  </si>
  <si>
    <t>43191510</t>
  </si>
  <si>
    <t>86111700</t>
  </si>
  <si>
    <t>42172100</t>
  </si>
  <si>
    <t>90151600</t>
  </si>
  <si>
    <t>80121610</t>
  </si>
  <si>
    <t>82121500</t>
  </si>
  <si>
    <t>80111500</t>
  </si>
  <si>
    <t>80101505</t>
  </si>
  <si>
    <t>81111504</t>
  </si>
  <si>
    <t>80101511</t>
  </si>
  <si>
    <t>81111819</t>
  </si>
  <si>
    <t>94101500</t>
  </si>
  <si>
    <t>81102700</t>
  </si>
  <si>
    <t>81112211</t>
  </si>
  <si>
    <t>81112209</t>
  </si>
  <si>
    <t>81112200</t>
  </si>
  <si>
    <t>81112217</t>
  </si>
  <si>
    <t>40101700</t>
  </si>
  <si>
    <t>81111800</t>
  </si>
  <si>
    <t>81112006</t>
  </si>
  <si>
    <t>81111901</t>
  </si>
  <si>
    <t>81112208</t>
  </si>
  <si>
    <t>81111820</t>
  </si>
  <si>
    <t>43211701</t>
  </si>
  <si>
    <t>43211504</t>
  </si>
  <si>
    <t>43231513</t>
  </si>
  <si>
    <t>40101701</t>
  </si>
  <si>
    <t>72103302</t>
  </si>
  <si>
    <t>46191600</t>
  </si>
  <si>
    <t>52121500</t>
  </si>
  <si>
    <t>93131608</t>
  </si>
  <si>
    <t>93131802</t>
  </si>
  <si>
    <t>81161600</t>
  </si>
  <si>
    <t>42172009</t>
  </si>
  <si>
    <t>86141502</t>
  </si>
  <si>
    <t>95121600</t>
  </si>
  <si>
    <t>81101701</t>
  </si>
  <si>
    <t>81101600</t>
  </si>
  <si>
    <t>80111706</t>
  </si>
  <si>
    <t>93141501</t>
  </si>
  <si>
    <t>86132000</t>
  </si>
  <si>
    <t>25172500</t>
  </si>
  <si>
    <t>50151513</t>
  </si>
  <si>
    <t>50161500</t>
  </si>
  <si>
    <t>12171703</t>
  </si>
  <si>
    <t>15111510</t>
  </si>
  <si>
    <t>41104207</t>
  </si>
  <si>
    <t>15121500</t>
  </si>
  <si>
    <t>40161500</t>
  </si>
  <si>
    <t>47132101</t>
  </si>
  <si>
    <t>15111506</t>
  </si>
  <si>
    <t>24112701</t>
  </si>
  <si>
    <t>24112902</t>
  </si>
  <si>
    <t>55101500</t>
  </si>
  <si>
    <t>81141504</t>
  </si>
  <si>
    <t>41116004</t>
  </si>
  <si>
    <t>77101802</t>
  </si>
  <si>
    <t>72151002</t>
  </si>
  <si>
    <t>82101503</t>
  </si>
  <si>
    <t>82101601</t>
  </si>
  <si>
    <t>82101602</t>
  </si>
  <si>
    <t>82101501</t>
  </si>
  <si>
    <t>85111617</t>
  </si>
  <si>
    <t>53102700</t>
  </si>
  <si>
    <t>85111510</t>
  </si>
  <si>
    <t>94101600</t>
  </si>
  <si>
    <t>80121706</t>
  </si>
  <si>
    <t>80111506</t>
  </si>
  <si>
    <t>86101810</t>
  </si>
  <si>
    <t>24122004</t>
  </si>
  <si>
    <t>41111502</t>
  </si>
  <si>
    <t>77101604</t>
  </si>
  <si>
    <t>77101501</t>
  </si>
  <si>
    <t>77101700</t>
  </si>
  <si>
    <t>77101703</t>
  </si>
  <si>
    <t>80131702</t>
  </si>
  <si>
    <t>77121601</t>
  </si>
  <si>
    <t>80101508</t>
  </si>
  <si>
    <t>93141800</t>
  </si>
  <si>
    <t>84121502</t>
  </si>
  <si>
    <t>81141900</t>
  </si>
  <si>
    <t>81111501</t>
  </si>
  <si>
    <t>80101502</t>
  </si>
  <si>
    <t>14111514</t>
  </si>
  <si>
    <t>47111501</t>
  </si>
  <si>
    <t>95122100</t>
  </si>
  <si>
    <t>30111600</t>
  </si>
  <si>
    <t>72141100</t>
  </si>
  <si>
    <t>26101400</t>
  </si>
  <si>
    <t>86101705</t>
  </si>
  <si>
    <t>86141500</t>
  </si>
  <si>
    <t>85151700</t>
  </si>
  <si>
    <t>85151600</t>
  </si>
  <si>
    <t>70111704</t>
  </si>
  <si>
    <t>93131600</t>
  </si>
  <si>
    <t>85151705</t>
  </si>
  <si>
    <t>50131700</t>
  </si>
  <si>
    <t>43231508</t>
  </si>
  <si>
    <t>85151500</t>
  </si>
  <si>
    <t>50111500</t>
  </si>
  <si>
    <t>50131800</t>
  </si>
  <si>
    <t>50112000</t>
  </si>
  <si>
    <t>50131600</t>
  </si>
  <si>
    <t>85151603</t>
  </si>
  <si>
    <t>Suministrar estuches de hojalata y de madera</t>
  </si>
  <si>
    <r>
      <t>Suministro de</t>
    </r>
    <r>
      <rPr>
        <b/>
        <sz val="8"/>
        <color indexed="8"/>
        <rFont val="Arial"/>
        <family val="2"/>
      </rPr>
      <t xml:space="preserve"> </t>
    </r>
    <r>
      <rPr>
        <sz val="8"/>
        <color indexed="8"/>
        <rFont val="Arial"/>
        <family val="2"/>
      </rPr>
      <t>implementos de técnologia   y de muebles y enseres, como apoyo logistico necesario para el buen funcionamienato de las instituciones que brindan servicios de justicia formal en municipios priorizados del departamento de Antioquia.</t>
    </r>
  </si>
</sst>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mmmm"/>
    <numFmt numFmtId="166" formatCode="#,###.0\ &quot;MESES&quot;"/>
    <numFmt numFmtId="167" formatCode="m/d/yyyy"/>
    <numFmt numFmtId="168" formatCode="_-* #,##0\ _€_-;\-* #,##0\ _€_-;_-* &quot;-&quot;??\ _€_-;_-@_-"/>
    <numFmt numFmtId="169" formatCode="&quot;$&quot;\ #,##0;[Red]&quot;$&quot;\ \-#,##0"/>
    <numFmt numFmtId="170" formatCode="#,##0_ ;[Red]\-#,##0\ "/>
    <numFmt numFmtId="171" formatCode="&quot;$&quot;\ #,##0"/>
    <numFmt numFmtId="172" formatCode="0\-####"/>
    <numFmt numFmtId="173" formatCode="_-&quot;$&quot;* #,##0_-;\-&quot;$&quot;* #,##0_-;_-&quot;$&quot;*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64">
    <font>
      <sz val="11"/>
      <color theme="1"/>
      <name val="Calibri"/>
      <family val="2"/>
    </font>
    <font>
      <sz val="11"/>
      <color indexed="8"/>
      <name val="Calibri"/>
      <family val="2"/>
    </font>
    <font>
      <sz val="8"/>
      <color indexed="8"/>
      <name val="Arial"/>
      <family val="2"/>
    </font>
    <font>
      <b/>
      <sz val="8"/>
      <color indexed="8"/>
      <name val="Arial"/>
      <family val="2"/>
    </font>
    <font>
      <sz val="10"/>
      <name val="Arial"/>
      <family val="2"/>
    </font>
    <font>
      <i/>
      <sz val="8"/>
      <color indexed="8"/>
      <name val="Arial"/>
      <family val="2"/>
    </font>
    <font>
      <sz val="9"/>
      <color indexed="9"/>
      <name val="Calibri"/>
      <family val="2"/>
    </font>
    <font>
      <sz val="10"/>
      <name val="MS Sans Serif"/>
      <family val="2"/>
    </font>
    <font>
      <b/>
      <sz val="9"/>
      <name val="Arial"/>
      <family val="2"/>
    </font>
    <font>
      <b/>
      <sz val="9"/>
      <name val="Tahoma"/>
      <family val="2"/>
    </font>
    <font>
      <sz val="9"/>
      <name val="Tahoma"/>
      <family val="2"/>
    </font>
    <font>
      <b/>
      <sz val="8"/>
      <name val="Tahoma"/>
      <family val="2"/>
    </font>
    <font>
      <sz val="8"/>
      <name val="Tahoma"/>
      <family val="2"/>
    </font>
    <font>
      <sz val="10"/>
      <color indexed="8"/>
      <name val="Arial"/>
      <family val="2"/>
    </font>
    <font>
      <sz val="11"/>
      <name val="Tahoma"/>
      <family val="2"/>
    </font>
    <font>
      <b/>
      <sz val="11"/>
      <name val="Tahoma"/>
      <family val="2"/>
    </font>
    <font>
      <sz val="12"/>
      <name val="Tahoma"/>
      <family val="2"/>
    </font>
    <font>
      <b/>
      <sz val="10"/>
      <name val="Tahoma"/>
      <family val="2"/>
    </font>
    <font>
      <sz val="10"/>
      <name val="Tahoma"/>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u val="single"/>
      <sz val="8"/>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8"/>
      <color theme="1"/>
      <name val="Arial"/>
      <family val="2"/>
    </font>
    <font>
      <b/>
      <sz val="8"/>
      <color theme="1"/>
      <name val="Arial"/>
      <family val="2"/>
    </font>
    <font>
      <u val="single"/>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13" fillId="0" borderId="0" applyFill="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49" fillId="0" borderId="11" xfId="46" applyBorder="1" applyAlignment="1" quotePrefix="1">
      <alignment wrapText="1"/>
    </xf>
    <xf numFmtId="0" fontId="41" fillId="23" borderId="12" xfId="39" applyBorder="1" applyAlignment="1">
      <alignment horizontal="left" wrapText="1"/>
    </xf>
    <xf numFmtId="14" fontId="0" fillId="0" borderId="14" xfId="0" applyNumberFormat="1" applyBorder="1" applyAlignment="1">
      <alignment wrapText="1"/>
    </xf>
    <xf numFmtId="0" fontId="58" fillId="0" borderId="0" xfId="0" applyFont="1" applyAlignment="1">
      <alignment/>
    </xf>
    <xf numFmtId="0" fontId="41" fillId="23" borderId="13" xfId="39" applyBorder="1" applyAlignment="1">
      <alignment wrapText="1"/>
    </xf>
    <xf numFmtId="0" fontId="0" fillId="0" borderId="0" xfId="0" applyAlignment="1">
      <alignment/>
    </xf>
    <xf numFmtId="0" fontId="58" fillId="0" borderId="0" xfId="0" applyFont="1" applyAlignment="1">
      <alignment wrapText="1"/>
    </xf>
    <xf numFmtId="0" fontId="41" fillId="23" borderId="12" xfId="39" applyBorder="1" applyAlignment="1">
      <alignment wrapText="1"/>
    </xf>
    <xf numFmtId="0" fontId="41" fillId="23" borderId="15" xfId="39" applyBorder="1" applyAlignment="1">
      <alignment wrapText="1"/>
    </xf>
    <xf numFmtId="0" fontId="0" fillId="0" borderId="16" xfId="0" applyBorder="1" applyAlignment="1">
      <alignment wrapText="1"/>
    </xf>
    <xf numFmtId="0" fontId="41" fillId="23" borderId="15" xfId="39" applyBorder="1" applyAlignment="1">
      <alignment horizontal="left" wrapText="1"/>
    </xf>
    <xf numFmtId="164" fontId="0" fillId="0" borderId="11" xfId="0" applyNumberFormat="1" applyBorder="1" applyAlignment="1">
      <alignment wrapText="1"/>
    </xf>
    <xf numFmtId="0" fontId="0" fillId="0" borderId="0" xfId="0" applyFill="1" applyAlignment="1">
      <alignment wrapText="1"/>
    </xf>
    <xf numFmtId="0" fontId="59" fillId="0" borderId="11" xfId="0" applyFont="1" applyBorder="1" applyAlignment="1">
      <alignment wrapText="1"/>
    </xf>
    <xf numFmtId="164" fontId="60" fillId="0" borderId="0" xfId="53" applyNumberFormat="1" applyFont="1" applyFill="1" applyBorder="1" applyAlignment="1">
      <alignment horizontal="center" vertical="center"/>
    </xf>
    <xf numFmtId="0" fontId="60" fillId="0" borderId="17" xfId="0" applyFont="1" applyFill="1" applyBorder="1" applyAlignment="1" applyProtection="1">
      <alignment horizontal="center" vertical="center" wrapText="1"/>
      <protection/>
    </xf>
    <xf numFmtId="0" fontId="60" fillId="0" borderId="17" xfId="0" applyFont="1" applyFill="1" applyBorder="1" applyAlignment="1">
      <alignment horizontal="center" vertical="center" wrapText="1"/>
    </xf>
    <xf numFmtId="14" fontId="60" fillId="0" borderId="17" xfId="0" applyNumberFormat="1" applyFont="1" applyFill="1" applyBorder="1" applyAlignment="1">
      <alignment horizontal="center" vertical="center" wrapText="1"/>
    </xf>
    <xf numFmtId="0" fontId="60" fillId="0" borderId="17" xfId="0" applyFont="1" applyFill="1" applyBorder="1" applyAlignment="1">
      <alignment horizontal="center" wrapText="1"/>
    </xf>
    <xf numFmtId="14" fontId="60" fillId="0" borderId="17" xfId="0" applyNumberFormat="1" applyFont="1" applyFill="1" applyBorder="1" applyAlignment="1">
      <alignment horizontal="center" wrapText="1"/>
    </xf>
    <xf numFmtId="0" fontId="60" fillId="0" borderId="17" xfId="0" applyFont="1" applyFill="1" applyBorder="1" applyAlignment="1">
      <alignment horizontal="center" vertical="center"/>
    </xf>
    <xf numFmtId="165" fontId="60" fillId="0" borderId="17" xfId="0" applyNumberFormat="1" applyFont="1" applyFill="1" applyBorder="1" applyAlignment="1">
      <alignment horizontal="center" vertical="center" wrapText="1"/>
    </xf>
    <xf numFmtId="166" fontId="60" fillId="0" borderId="17" xfId="0" applyNumberFormat="1" applyFont="1" applyFill="1" applyBorder="1" applyAlignment="1">
      <alignment horizontal="center" vertical="center" wrapText="1"/>
    </xf>
    <xf numFmtId="166" fontId="60" fillId="0" borderId="17" xfId="0" applyNumberFormat="1" applyFont="1" applyFill="1" applyBorder="1" applyAlignment="1">
      <alignment horizontal="center" vertical="center"/>
    </xf>
    <xf numFmtId="14" fontId="60" fillId="33" borderId="17" xfId="0" applyNumberFormat="1" applyFont="1" applyFill="1" applyBorder="1" applyAlignment="1">
      <alignment horizontal="center" wrapText="1"/>
    </xf>
    <xf numFmtId="0" fontId="60" fillId="33" borderId="17" xfId="0" applyFont="1" applyFill="1" applyBorder="1" applyAlignment="1">
      <alignment horizontal="center" wrapText="1"/>
    </xf>
    <xf numFmtId="0" fontId="60" fillId="33" borderId="17" xfId="0" applyFont="1" applyFill="1" applyBorder="1" applyAlignment="1">
      <alignment horizontal="center" vertical="top" wrapText="1"/>
    </xf>
    <xf numFmtId="14" fontId="60" fillId="33" borderId="17" xfId="0" applyNumberFormat="1" applyFont="1" applyFill="1" applyBorder="1" applyAlignment="1">
      <alignment horizontal="center" vertical="top" wrapText="1"/>
    </xf>
    <xf numFmtId="0" fontId="60" fillId="33" borderId="17" xfId="0" applyFont="1" applyFill="1" applyBorder="1" applyAlignment="1">
      <alignment horizontal="center" vertical="center"/>
    </xf>
    <xf numFmtId="0" fontId="60" fillId="0" borderId="17" xfId="0" applyNumberFormat="1" applyFont="1" applyFill="1" applyBorder="1" applyAlignment="1" applyProtection="1">
      <alignment horizontal="center" vertical="center" wrapText="1"/>
      <protection locked="0"/>
    </xf>
    <xf numFmtId="0" fontId="60" fillId="0" borderId="17" xfId="0" applyFont="1" applyBorder="1" applyAlignment="1">
      <alignment horizontal="center" wrapText="1"/>
    </xf>
    <xf numFmtId="0" fontId="60" fillId="0" borderId="17" xfId="0" applyNumberFormat="1" applyFont="1" applyFill="1" applyBorder="1" applyAlignment="1">
      <alignment horizontal="center" vertical="center" wrapText="1"/>
    </xf>
    <xf numFmtId="49" fontId="60" fillId="0" borderId="17" xfId="0" applyNumberFormat="1" applyFont="1" applyFill="1" applyBorder="1" applyAlignment="1">
      <alignment horizontal="center" vertical="center" wrapText="1"/>
    </xf>
    <xf numFmtId="14" fontId="60" fillId="0" borderId="17" xfId="0" applyNumberFormat="1" applyFont="1" applyBorder="1" applyAlignment="1">
      <alignment horizontal="center" wrapText="1"/>
    </xf>
    <xf numFmtId="0" fontId="60" fillId="33" borderId="17" xfId="0" applyFont="1" applyFill="1" applyBorder="1" applyAlignment="1">
      <alignment horizontal="center" vertical="center" wrapText="1"/>
    </xf>
    <xf numFmtId="14" fontId="60" fillId="0" borderId="17" xfId="0" applyNumberFormat="1" applyFont="1" applyBorder="1" applyAlignment="1">
      <alignment horizontal="center" vertical="center" wrapText="1"/>
    </xf>
    <xf numFmtId="0" fontId="60" fillId="0" borderId="17" xfId="0" applyFont="1" applyBorder="1" applyAlignment="1">
      <alignment horizontal="center" vertical="center" wrapText="1"/>
    </xf>
    <xf numFmtId="14" fontId="60" fillId="33" borderId="17" xfId="0" applyNumberFormat="1" applyFont="1" applyFill="1" applyBorder="1" applyAlignment="1">
      <alignment horizontal="center" vertical="center" wrapText="1"/>
    </xf>
    <xf numFmtId="41" fontId="60" fillId="0" borderId="17" xfId="51" applyNumberFormat="1" applyFont="1" applyFill="1" applyBorder="1" applyAlignment="1">
      <alignment horizontal="center" vertical="center" wrapText="1"/>
    </xf>
    <xf numFmtId="0" fontId="60" fillId="0" borderId="17" xfId="58" applyFont="1" applyFill="1" applyBorder="1" applyAlignment="1">
      <alignment horizontal="center" vertical="center" wrapText="1"/>
      <protection/>
    </xf>
    <xf numFmtId="14" fontId="60" fillId="0" borderId="17" xfId="0" applyNumberFormat="1" applyFont="1" applyFill="1" applyBorder="1" applyAlignment="1" applyProtection="1">
      <alignment horizontal="center" vertical="center" wrapText="1"/>
      <protection/>
    </xf>
    <xf numFmtId="14" fontId="60" fillId="0" borderId="17" xfId="0" applyNumberFormat="1" applyFont="1" applyFill="1" applyBorder="1" applyAlignment="1" applyProtection="1">
      <alignment horizontal="center" vertical="center"/>
      <protection/>
    </xf>
    <xf numFmtId="0" fontId="60" fillId="0" borderId="17" xfId="0" applyFont="1" applyBorder="1" applyAlignment="1" applyProtection="1">
      <alignment horizontal="center" vertical="center" wrapText="1"/>
      <protection/>
    </xf>
    <xf numFmtId="14" fontId="60" fillId="33" borderId="17" xfId="0" applyNumberFormat="1" applyFont="1" applyFill="1" applyBorder="1" applyAlignment="1" applyProtection="1">
      <alignment horizontal="center" vertical="center"/>
      <protection/>
    </xf>
    <xf numFmtId="0" fontId="60" fillId="33" borderId="17" xfId="0" applyFont="1" applyFill="1" applyBorder="1" applyAlignment="1" applyProtection="1">
      <alignment horizontal="center" vertical="center" wrapText="1"/>
      <protection/>
    </xf>
    <xf numFmtId="0" fontId="60" fillId="0" borderId="17" xfId="0" applyFont="1" applyFill="1" applyBorder="1" applyAlignment="1">
      <alignment vertical="center" wrapText="1"/>
    </xf>
    <xf numFmtId="14" fontId="60" fillId="0" borderId="17" xfId="0" applyNumberFormat="1" applyFont="1" applyFill="1" applyBorder="1" applyAlignment="1">
      <alignment vertical="center" wrapText="1"/>
    </xf>
    <xf numFmtId="14" fontId="60" fillId="0" borderId="17" xfId="0" applyNumberFormat="1" applyFont="1" applyBorder="1" applyAlignment="1" applyProtection="1">
      <alignment horizontal="center" vertical="center"/>
      <protection/>
    </xf>
    <xf numFmtId="14" fontId="60" fillId="0" borderId="17" xfId="53" applyNumberFormat="1" applyFont="1" applyFill="1" applyBorder="1" applyAlignment="1">
      <alignment horizontal="center" vertical="center"/>
    </xf>
    <xf numFmtId="14" fontId="60" fillId="33" borderId="17" xfId="53" applyNumberFormat="1" applyFont="1" applyFill="1" applyBorder="1" applyAlignment="1">
      <alignment horizontal="center" vertical="center"/>
    </xf>
    <xf numFmtId="167" fontId="60" fillId="0" borderId="17" xfId="0" applyNumberFormat="1" applyFont="1" applyFill="1" applyBorder="1" applyAlignment="1" applyProtection="1">
      <alignment horizontal="center" vertical="center" wrapText="1"/>
      <protection hidden="1"/>
    </xf>
    <xf numFmtId="167" fontId="60" fillId="0" borderId="17" xfId="0" applyNumberFormat="1" applyFont="1" applyFill="1" applyBorder="1" applyAlignment="1">
      <alignment horizontal="center" vertical="center" wrapText="1"/>
    </xf>
    <xf numFmtId="168" fontId="60" fillId="0" borderId="17" xfId="49" applyNumberFormat="1" applyFont="1" applyFill="1" applyBorder="1" applyAlignment="1" applyProtection="1">
      <alignment horizontal="center" vertical="center" wrapText="1"/>
      <protection hidden="1"/>
    </xf>
    <xf numFmtId="167" fontId="61" fillId="0" borderId="17" xfId="0" applyNumberFormat="1" applyFont="1" applyFill="1" applyBorder="1" applyAlignment="1">
      <alignment horizontal="center" vertical="center" wrapText="1"/>
    </xf>
    <xf numFmtId="167" fontId="60" fillId="0" borderId="17" xfId="0" applyNumberFormat="1" applyFont="1" applyFill="1" applyBorder="1" applyAlignment="1">
      <alignment vertical="center" wrapText="1"/>
    </xf>
    <xf numFmtId="168" fontId="60" fillId="0" borderId="17" xfId="49" applyNumberFormat="1" applyFont="1" applyFill="1" applyBorder="1" applyAlignment="1" applyProtection="1">
      <alignment vertical="center" wrapText="1"/>
      <protection hidden="1"/>
    </xf>
    <xf numFmtId="167" fontId="60" fillId="33" borderId="17" xfId="0" applyNumberFormat="1" applyFont="1" applyFill="1" applyBorder="1" applyAlignment="1">
      <alignment horizontal="center" vertical="center" wrapText="1"/>
    </xf>
    <xf numFmtId="167" fontId="60" fillId="34" borderId="17" xfId="0" applyNumberFormat="1" applyFont="1" applyFill="1" applyBorder="1" applyAlignment="1">
      <alignment horizontal="center" vertical="center" wrapText="1"/>
    </xf>
    <xf numFmtId="14" fontId="60" fillId="0" borderId="17" xfId="59" applyNumberFormat="1" applyFont="1" applyFill="1" applyBorder="1" applyAlignment="1">
      <alignment horizontal="center" vertical="center" wrapText="1"/>
      <protection/>
    </xf>
    <xf numFmtId="169" fontId="60" fillId="33" borderId="17" xfId="56" applyNumberFormat="1" applyFont="1" applyFill="1" applyBorder="1" applyAlignment="1">
      <alignment horizontal="center" vertical="center" wrapText="1"/>
      <protection/>
    </xf>
    <xf numFmtId="17" fontId="60" fillId="0" borderId="17" xfId="0" applyNumberFormat="1" applyFont="1" applyBorder="1" applyAlignment="1">
      <alignment horizontal="center" vertical="center" wrapText="1"/>
    </xf>
    <xf numFmtId="0" fontId="60" fillId="0" borderId="17" xfId="0" applyFont="1" applyBorder="1" applyAlignment="1">
      <alignment horizontal="center"/>
    </xf>
    <xf numFmtId="0" fontId="60" fillId="0" borderId="17" xfId="0" applyFont="1" applyFill="1" applyBorder="1" applyAlignment="1">
      <alignment horizontal="center"/>
    </xf>
    <xf numFmtId="0" fontId="60" fillId="0" borderId="17" xfId="39" applyFont="1" applyFill="1" applyBorder="1" applyAlignment="1">
      <alignment horizontal="center" wrapText="1"/>
    </xf>
    <xf numFmtId="0" fontId="60" fillId="34" borderId="17" xfId="0" applyFont="1" applyFill="1" applyBorder="1" applyAlignment="1" applyProtection="1">
      <alignment horizontal="center" vertical="center" wrapText="1"/>
      <protection/>
    </xf>
    <xf numFmtId="17" fontId="60" fillId="0" borderId="17" xfId="0" applyNumberFormat="1" applyFont="1" applyFill="1" applyBorder="1" applyAlignment="1">
      <alignment horizontal="center" vertical="center" wrapText="1"/>
    </xf>
    <xf numFmtId="0" fontId="60" fillId="33" borderId="17" xfId="64" applyFont="1" applyFill="1" applyBorder="1" applyAlignment="1">
      <alignment horizontal="center" vertical="center" wrapText="1"/>
      <protection/>
    </xf>
    <xf numFmtId="14" fontId="60" fillId="33" borderId="17" xfId="64" applyNumberFormat="1" applyFont="1" applyFill="1" applyBorder="1" applyAlignment="1">
      <alignment horizontal="center" vertical="center" wrapText="1"/>
      <protection/>
    </xf>
    <xf numFmtId="3" fontId="60" fillId="33" borderId="17" xfId="64" applyNumberFormat="1" applyFont="1" applyFill="1" applyBorder="1" applyAlignment="1">
      <alignment horizontal="center" vertical="center" wrapText="1"/>
      <protection/>
    </xf>
    <xf numFmtId="17" fontId="60" fillId="33" borderId="17" xfId="64" applyNumberFormat="1" applyFont="1" applyFill="1" applyBorder="1" applyAlignment="1">
      <alignment horizontal="center" vertical="center" wrapText="1"/>
      <protection/>
    </xf>
    <xf numFmtId="0" fontId="60" fillId="33" borderId="17" xfId="67" applyFont="1" applyFill="1" applyBorder="1" applyAlignment="1">
      <alignment horizontal="center" vertical="center" wrapText="1"/>
      <protection/>
    </xf>
    <xf numFmtId="14" fontId="60" fillId="0" borderId="17" xfId="0" applyNumberFormat="1" applyFont="1" applyFill="1" applyBorder="1" applyAlignment="1">
      <alignment horizontal="center" vertical="center"/>
    </xf>
    <xf numFmtId="171" fontId="60" fillId="0" borderId="17" xfId="51" applyNumberFormat="1" applyFont="1" applyFill="1" applyBorder="1" applyAlignment="1">
      <alignment horizontal="center" vertical="center" wrapText="1"/>
    </xf>
    <xf numFmtId="3" fontId="60" fillId="33" borderId="17" xfId="0" applyNumberFormat="1" applyFont="1" applyFill="1" applyBorder="1" applyAlignment="1">
      <alignment horizontal="center" wrapText="1"/>
    </xf>
    <xf numFmtId="9" fontId="60" fillId="0" borderId="17" xfId="0" applyNumberFormat="1"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0" fontId="60" fillId="0" borderId="17" xfId="63" applyFont="1" applyFill="1" applyBorder="1" applyAlignment="1">
      <alignment horizontal="center" vertical="center" wrapText="1"/>
      <protection/>
    </xf>
    <xf numFmtId="172" fontId="60" fillId="0" borderId="17" xfId="0" applyNumberFormat="1" applyFont="1" applyFill="1" applyBorder="1" applyAlignment="1" applyProtection="1">
      <alignment horizontal="center" vertical="center" wrapText="1"/>
      <protection hidden="1" locked="0"/>
    </xf>
    <xf numFmtId="0" fontId="60" fillId="0" borderId="17" xfId="58" applyFont="1" applyFill="1" applyBorder="1" applyAlignment="1">
      <alignment horizontal="center"/>
      <protection/>
    </xf>
    <xf numFmtId="17" fontId="60" fillId="0" borderId="17" xfId="51" applyNumberFormat="1" applyFont="1" applyFill="1" applyBorder="1" applyAlignment="1">
      <alignment horizontal="center" vertical="center" wrapText="1"/>
    </xf>
    <xf numFmtId="173" fontId="60" fillId="0" borderId="17" xfId="51" applyNumberFormat="1" applyFont="1" applyFill="1" applyBorder="1" applyAlignment="1">
      <alignment horizontal="center" vertical="center" wrapText="1"/>
    </xf>
    <xf numFmtId="3" fontId="60" fillId="0" borderId="17" xfId="51" applyNumberFormat="1" applyFont="1" applyFill="1" applyBorder="1" applyAlignment="1">
      <alignment horizontal="center" vertical="center" wrapText="1"/>
    </xf>
    <xf numFmtId="3" fontId="60" fillId="0" borderId="17" xfId="0" applyNumberFormat="1" applyFont="1" applyFill="1" applyBorder="1" applyAlignment="1">
      <alignment horizontal="center" vertical="center" wrapText="1"/>
    </xf>
    <xf numFmtId="6" fontId="60" fillId="0" borderId="17" xfId="0" applyNumberFormat="1" applyFont="1" applyBorder="1" applyAlignment="1">
      <alignment horizontal="center" vertical="center" wrapText="1"/>
    </xf>
    <xf numFmtId="6" fontId="60" fillId="0" borderId="17" xfId="0" applyNumberFormat="1" applyFont="1" applyFill="1" applyBorder="1" applyAlignment="1">
      <alignment horizontal="center" vertical="center" wrapText="1"/>
    </xf>
    <xf numFmtId="6" fontId="60" fillId="0" borderId="17" xfId="0" applyNumberFormat="1" applyFont="1" applyBorder="1" applyAlignment="1">
      <alignment vertical="center" wrapText="1"/>
    </xf>
    <xf numFmtId="168" fontId="60" fillId="33" borderId="17" xfId="49" applyNumberFormat="1" applyFont="1" applyFill="1" applyBorder="1" applyAlignment="1" applyProtection="1">
      <alignment horizontal="center" vertical="center" wrapText="1"/>
      <protection hidden="1"/>
    </xf>
    <xf numFmtId="168" fontId="60" fillId="34" borderId="17" xfId="49" applyNumberFormat="1" applyFont="1" applyFill="1" applyBorder="1" applyAlignment="1" applyProtection="1">
      <alignment horizontal="center" vertical="center" wrapText="1"/>
      <protection hidden="1"/>
    </xf>
    <xf numFmtId="164" fontId="60" fillId="33" borderId="17" xfId="0" applyNumberFormat="1" applyFont="1" applyFill="1" applyBorder="1" applyAlignment="1">
      <alignment horizontal="center" vertical="center" wrapText="1"/>
    </xf>
    <xf numFmtId="0" fontId="62" fillId="0" borderId="17" xfId="46" applyFont="1" applyFill="1" applyBorder="1" applyAlignment="1">
      <alignment horizontal="center" wrapText="1"/>
    </xf>
    <xf numFmtId="49" fontId="60" fillId="33" borderId="17" xfId="63" applyNumberFormat="1" applyFont="1" applyFill="1" applyBorder="1" applyAlignment="1">
      <alignment horizontal="center" vertical="center" wrapText="1"/>
      <protection/>
    </xf>
    <xf numFmtId="49" fontId="60" fillId="33" borderId="17" xfId="64" applyNumberFormat="1" applyFont="1" applyFill="1" applyBorder="1" applyAlignment="1">
      <alignment horizontal="center" vertical="center" wrapText="1"/>
      <protection/>
    </xf>
    <xf numFmtId="174" fontId="60" fillId="0" borderId="17" xfId="0" applyNumberFormat="1" applyFont="1" applyFill="1" applyBorder="1" applyAlignment="1">
      <alignment horizontal="center" wrapText="1"/>
    </xf>
    <xf numFmtId="0" fontId="60" fillId="0" borderId="17" xfId="57" applyFont="1" applyFill="1" applyBorder="1" applyAlignment="1">
      <alignment horizontal="center" vertical="center" wrapText="1"/>
      <protection/>
    </xf>
    <xf numFmtId="0" fontId="2" fillId="0" borderId="17" xfId="0" applyFont="1" applyFill="1" applyBorder="1" applyAlignment="1">
      <alignment horizontal="center" wrapText="1"/>
    </xf>
    <xf numFmtId="0" fontId="19" fillId="0" borderId="17" xfId="0" applyFont="1" applyFill="1" applyBorder="1" applyAlignment="1">
      <alignment vertical="center" wrapText="1"/>
    </xf>
    <xf numFmtId="0" fontId="60" fillId="33" borderId="17" xfId="0" applyFont="1" applyFill="1" applyBorder="1" applyAlignment="1">
      <alignment horizontal="center"/>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60" fillId="0" borderId="17" xfId="0" applyFont="1" applyFill="1" applyBorder="1" applyAlignment="1">
      <alignment horizontal="left" vertical="center" wrapText="1"/>
    </xf>
    <xf numFmtId="0" fontId="60" fillId="0" borderId="17" xfId="0" applyFont="1" applyFill="1" applyBorder="1" applyAlignment="1" applyProtection="1">
      <alignment horizontal="left" vertical="center" wrapText="1"/>
      <protection/>
    </xf>
    <xf numFmtId="0" fontId="60" fillId="0" borderId="17" xfId="0" applyFont="1" applyFill="1" applyBorder="1" applyAlignment="1">
      <alignment horizontal="left" vertical="center"/>
    </xf>
    <xf numFmtId="0" fontId="60" fillId="33" borderId="17" xfId="0" applyFont="1" applyFill="1" applyBorder="1" applyAlignment="1">
      <alignment horizontal="left" vertical="center" wrapText="1"/>
    </xf>
    <xf numFmtId="0" fontId="60" fillId="33" borderId="17" xfId="0" applyNumberFormat="1" applyFont="1" applyFill="1" applyBorder="1" applyAlignment="1">
      <alignment horizontal="left" vertical="center" wrapText="1"/>
    </xf>
    <xf numFmtId="0" fontId="60" fillId="0" borderId="17" xfId="0" applyNumberFormat="1" applyFont="1" applyFill="1" applyBorder="1" applyAlignment="1">
      <alignment horizontal="left" vertical="center" wrapText="1"/>
    </xf>
    <xf numFmtId="0" fontId="60" fillId="0" borderId="17" xfId="56" applyFont="1" applyFill="1" applyBorder="1" applyAlignment="1">
      <alignment horizontal="left" vertical="center" wrapText="1"/>
      <protection/>
    </xf>
    <xf numFmtId="0" fontId="60" fillId="0" borderId="17" xfId="58" applyFont="1" applyFill="1" applyBorder="1" applyAlignment="1">
      <alignment horizontal="left" vertical="center" wrapText="1"/>
      <protection/>
    </xf>
    <xf numFmtId="0" fontId="60" fillId="0" borderId="17" xfId="0" applyFont="1" applyBorder="1" applyAlignment="1">
      <alignment horizontal="left" vertical="center" wrapText="1"/>
    </xf>
    <xf numFmtId="0" fontId="60" fillId="0" borderId="17" xfId="0" applyFont="1" applyBorder="1" applyAlignment="1" applyProtection="1">
      <alignment horizontal="left" vertical="center" wrapText="1"/>
      <protection/>
    </xf>
    <xf numFmtId="0" fontId="60" fillId="0" borderId="17" xfId="0" applyFont="1" applyFill="1" applyBorder="1" applyAlignment="1" applyProtection="1">
      <alignment horizontal="left" vertical="center" wrapText="1"/>
      <protection locked="0"/>
    </xf>
    <xf numFmtId="0" fontId="60" fillId="0" borderId="17" xfId="56" applyFont="1" applyFill="1" applyBorder="1" applyAlignment="1" applyProtection="1">
      <alignment horizontal="left" vertical="center" wrapText="1"/>
      <protection/>
    </xf>
    <xf numFmtId="167" fontId="60" fillId="0" borderId="17" xfId="0" applyNumberFormat="1" applyFont="1" applyFill="1" applyBorder="1" applyAlignment="1" applyProtection="1">
      <alignment horizontal="left" vertical="center" wrapText="1"/>
      <protection hidden="1"/>
    </xf>
    <xf numFmtId="167" fontId="60" fillId="33" borderId="17" xfId="0" applyNumberFormat="1" applyFont="1" applyFill="1" applyBorder="1" applyAlignment="1" applyProtection="1">
      <alignment horizontal="left" vertical="center" wrapText="1"/>
      <protection hidden="1"/>
    </xf>
    <xf numFmtId="167" fontId="60" fillId="34" borderId="17" xfId="0" applyNumberFormat="1" applyFont="1" applyFill="1" applyBorder="1" applyAlignment="1" applyProtection="1">
      <alignment horizontal="left" vertical="center" wrapText="1"/>
      <protection hidden="1"/>
    </xf>
    <xf numFmtId="0" fontId="60" fillId="33" borderId="17" xfId="0" applyFont="1" applyFill="1" applyBorder="1" applyAlignment="1" applyProtection="1">
      <alignment horizontal="left" vertical="center" wrapText="1"/>
      <protection/>
    </xf>
    <xf numFmtId="0" fontId="60" fillId="33" borderId="17" xfId="56" applyFont="1" applyFill="1" applyBorder="1" applyAlignment="1" applyProtection="1">
      <alignment horizontal="left" vertical="center" wrapText="1"/>
      <protection/>
    </xf>
    <xf numFmtId="0" fontId="60" fillId="33" borderId="17" xfId="60" applyFont="1" applyFill="1" applyBorder="1" applyAlignment="1">
      <alignment horizontal="left" vertical="center" wrapText="1"/>
      <protection/>
    </xf>
    <xf numFmtId="0" fontId="60" fillId="33" borderId="17" xfId="62" applyFont="1" applyFill="1" applyBorder="1" applyAlignment="1">
      <alignment horizontal="left" vertical="center" wrapText="1"/>
      <protection/>
    </xf>
    <xf numFmtId="0" fontId="60" fillId="33" borderId="17" xfId="64" applyFont="1" applyFill="1" applyBorder="1" applyAlignment="1">
      <alignment horizontal="left" vertical="center" wrapText="1"/>
      <protection/>
    </xf>
    <xf numFmtId="170" fontId="60" fillId="33" borderId="17" xfId="65" applyNumberFormat="1" applyFont="1" applyFill="1" applyBorder="1" applyAlignment="1">
      <alignment horizontal="left" vertical="center" wrapText="1"/>
      <protection/>
    </xf>
    <xf numFmtId="0" fontId="60" fillId="33" borderId="17" xfId="66" applyFont="1" applyFill="1" applyBorder="1" applyAlignment="1">
      <alignment horizontal="left" vertical="center" wrapText="1"/>
      <protection/>
    </xf>
    <xf numFmtId="170" fontId="60" fillId="33" borderId="17" xfId="66" applyNumberFormat="1" applyFont="1" applyFill="1" applyBorder="1" applyAlignment="1">
      <alignment horizontal="left" vertical="center" wrapText="1"/>
      <protection/>
    </xf>
    <xf numFmtId="49" fontId="60" fillId="33" borderId="17" xfId="60" applyNumberFormat="1" applyFont="1" applyFill="1" applyBorder="1" applyAlignment="1">
      <alignment horizontal="left" vertical="center" wrapText="1"/>
      <protection/>
    </xf>
    <xf numFmtId="3" fontId="60" fillId="33" borderId="17" xfId="60" applyNumberFormat="1" applyFont="1" applyFill="1" applyBorder="1" applyAlignment="1">
      <alignment horizontal="left" vertical="center" wrapText="1"/>
      <protection/>
    </xf>
    <xf numFmtId="4" fontId="60" fillId="33" borderId="17" xfId="64" applyNumberFormat="1" applyFont="1" applyFill="1" applyBorder="1" applyAlignment="1">
      <alignment horizontal="left" vertical="center" wrapText="1"/>
      <protection/>
    </xf>
    <xf numFmtId="0" fontId="60" fillId="33" borderId="17" xfId="67" applyFont="1" applyFill="1" applyBorder="1" applyAlignment="1">
      <alignment horizontal="left" vertical="center" wrapText="1"/>
      <protection/>
    </xf>
    <xf numFmtId="0" fontId="60" fillId="33" borderId="17" xfId="61" applyNumberFormat="1" applyFont="1" applyFill="1" applyBorder="1" applyAlignment="1">
      <alignment horizontal="left" vertical="center" wrapText="1"/>
      <protection/>
    </xf>
    <xf numFmtId="0" fontId="60" fillId="33" borderId="17" xfId="66" applyNumberFormat="1" applyFont="1" applyFill="1" applyBorder="1" applyAlignment="1">
      <alignment horizontal="left" vertical="center" wrapText="1"/>
      <protection/>
    </xf>
    <xf numFmtId="0" fontId="60" fillId="33" borderId="17" xfId="60" applyNumberFormat="1" applyFont="1" applyFill="1" applyBorder="1" applyAlignment="1">
      <alignment horizontal="left" vertical="center" wrapText="1"/>
      <protection/>
    </xf>
    <xf numFmtId="0" fontId="41" fillId="23" borderId="15" xfId="39" applyBorder="1" applyAlignment="1">
      <alignment horizontal="left" vertical="center" wrapText="1"/>
    </xf>
    <xf numFmtId="0" fontId="60" fillId="33" borderId="17" xfId="0" applyFont="1" applyFill="1" applyBorder="1" applyAlignment="1" applyProtection="1">
      <alignment horizontal="left" vertical="center" wrapText="1"/>
      <protection locked="0"/>
    </xf>
    <xf numFmtId="3" fontId="60" fillId="33" borderId="17" xfId="0" applyNumberFormat="1" applyFont="1" applyFill="1" applyBorder="1" applyAlignment="1">
      <alignment horizontal="left" vertical="center" wrapText="1"/>
    </xf>
    <xf numFmtId="0" fontId="60" fillId="0" borderId="17" xfId="0" applyNumberFormat="1" applyFont="1" applyFill="1" applyBorder="1" applyAlignment="1" applyProtection="1">
      <alignment horizontal="left" vertical="center" wrapText="1"/>
      <protection locked="0"/>
    </xf>
    <xf numFmtId="0" fontId="60" fillId="0" borderId="17" xfId="39" applyFont="1" applyFill="1" applyBorder="1" applyAlignment="1">
      <alignment horizontal="left"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10" xfId="55"/>
    <cellStyle name="Normal 2" xfId="56"/>
    <cellStyle name="Normal 2 2 3" xfId="57"/>
    <cellStyle name="Normal 3" xfId="58"/>
    <cellStyle name="Normal 5" xfId="59"/>
    <cellStyle name="Normal_1. Proyecto de Presupuesto 2007 - Rev 03" xfId="60"/>
    <cellStyle name="Normal_1. Proyecto de Presupuesto 2007 - Rev 03 2" xfId="61"/>
    <cellStyle name="Normal_COMPARATIVO PRECIOS ENTRE ALMACENES Y COMPRAS II" xfId="62"/>
    <cellStyle name="Normal_Hoja1" xfId="63"/>
    <cellStyle name="Normal_PLAN DE COMPRAS 2012" xfId="64"/>
    <cellStyle name="Normal_PRECIOS" xfId="65"/>
    <cellStyle name="Normal_PRESUPUESTO  -  2006- 1ra versión - 4.5  %" xfId="66"/>
    <cellStyle name="Normal_PRESUPUESTO  -  2006- 1ra versión - 4.5  % 2"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3">
    <dxf>
      <font>
        <color indexed="20"/>
      </font>
      <fill>
        <patternFill>
          <bgColor indexed="45"/>
        </patternFill>
      </fill>
    </dxf>
    <dxf>
      <fill>
        <patternFill patternType="none">
          <bgColor indexed="65"/>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idarragaa\Desktop\PLAN%20ADQ%20ADQ.%20AVANCE%20GOBANT%20MAYO%2031\GERENCIA%20DE%20SERVICIOS%20PUBLICOS%20-%20GSP%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ruizp\Downloads\PLAN%20ADQUISICIONES%20PUBLICAR%20SECOP%20al%2023%20de%20julio%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compras GSP"/>
      <sheetName val="LISTAS"/>
      <sheetName val="Hoja1"/>
    </sheetNames>
    <sheetDataSet>
      <sheetData sheetId="1">
        <row r="2">
          <cell r="A2" t="str">
            <v>Concurso de Méritos</v>
          </cell>
        </row>
        <row r="3">
          <cell r="A3" t="str">
            <v>Contratación Directa</v>
          </cell>
        </row>
        <row r="4">
          <cell r="A4" t="str">
            <v>Licitación Pública</v>
          </cell>
        </row>
        <row r="5">
          <cell r="A5" t="str">
            <v>Mínima Cuantía</v>
          </cell>
        </row>
        <row r="6">
          <cell r="A6" t="str">
            <v>Selección Abreviada</v>
          </cell>
        </row>
        <row r="7">
          <cell r="A7" t="str">
            <v>Regimén Especial</v>
          </cell>
        </row>
        <row r="8">
          <cell r="A8">
            <v>0</v>
          </cell>
        </row>
        <row r="9">
          <cell r="A9">
            <v>0</v>
          </cell>
        </row>
        <row r="10">
          <cell r="A10">
            <v>0</v>
          </cell>
        </row>
        <row r="11">
          <cell r="A1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ioquia.gov.co/" TargetMode="External" /><Relationship Id="rId2" Type="http://schemas.openxmlformats.org/officeDocument/2006/relationships/hyperlink" Target="mailto:mechas.ossa@antioquia.gov.co" TargetMode="External" /><Relationship Id="rId3" Type="http://schemas.openxmlformats.org/officeDocument/2006/relationships/hyperlink" Target="mailto:mechas.ossa@antioquia.gov.co" TargetMode="External" /><Relationship Id="rId4" Type="http://schemas.openxmlformats.org/officeDocument/2006/relationships/hyperlink" Target="mailto:mechas.ossa@antioquia.gov.co" TargetMode="External" /><Relationship Id="rId5" Type="http://schemas.openxmlformats.org/officeDocument/2006/relationships/hyperlink" Target="mailto:mechas.ossa@antioquia.gov.co" TargetMode="External" /><Relationship Id="rId6" Type="http://schemas.openxmlformats.org/officeDocument/2006/relationships/hyperlink" Target="mailto:mechas.ossa@antioquia.gov.co" TargetMode="External" /><Relationship Id="rId7" Type="http://schemas.openxmlformats.org/officeDocument/2006/relationships/hyperlink" Target="mailto:mechas.ossa@antioquia.gov.co" TargetMode="External" /><Relationship Id="rId8" Type="http://schemas.openxmlformats.org/officeDocument/2006/relationships/hyperlink" Target="mailto:mechas.ossa@antioquia.gov.co" TargetMode="External" /><Relationship Id="rId9" Type="http://schemas.openxmlformats.org/officeDocument/2006/relationships/hyperlink" Target="mailto:mechas.ossa@antioquia.gov.co" TargetMode="External" /><Relationship Id="rId10" Type="http://schemas.openxmlformats.org/officeDocument/2006/relationships/hyperlink" Target="mailto:yelitza.alvarez@antioquia.gov.co" TargetMode="External" /><Relationship Id="rId11" Type="http://schemas.openxmlformats.org/officeDocument/2006/relationships/hyperlink" Target="mailto:grecia.morales@antioquia.gov.co" TargetMode="External" /><Relationship Id="rId12" Type="http://schemas.openxmlformats.org/officeDocument/2006/relationships/hyperlink" Target="mailto:yelitza.alvarez@antioquia.gov.co" TargetMode="External" /><Relationship Id="rId13" Type="http://schemas.openxmlformats.org/officeDocument/2006/relationships/hyperlink" Target="mailto:yelitza.alvarez@antioquia.gov.co" TargetMode="External" /><Relationship Id="rId14" Type="http://schemas.openxmlformats.org/officeDocument/2006/relationships/hyperlink" Target="mailto:tatianamedinafamitigacion@gmail.com" TargetMode="External" /><Relationship Id="rId15" Type="http://schemas.openxmlformats.org/officeDocument/2006/relationships/hyperlink" Target="mailto:marysol.echeverri@antioquia.gov.co" TargetMode="External" /><Relationship Id="rId16" Type="http://schemas.openxmlformats.org/officeDocument/2006/relationships/hyperlink" Target="mailto:marysol.echeverri@antioquia.gov.co" TargetMode="External" /><Relationship Id="rId17" Type="http://schemas.openxmlformats.org/officeDocument/2006/relationships/hyperlink" Target="mailto:marysol.echeverri@antioquia.gov.co" TargetMode="External" /><Relationship Id="rId18" Type="http://schemas.openxmlformats.org/officeDocument/2006/relationships/hyperlink" Target="mailto:isabel.valencia@gmail.com" TargetMode="External" /><Relationship Id="rId19" Type="http://schemas.openxmlformats.org/officeDocument/2006/relationships/hyperlink" Target="mailto:isabel.valencia@gmail.com" TargetMode="External" /><Relationship Id="rId20" Type="http://schemas.openxmlformats.org/officeDocument/2006/relationships/hyperlink" Target="mailto:gilberto.mazo@antioquia" TargetMode="External" /><Relationship Id="rId21" Type="http://schemas.openxmlformats.org/officeDocument/2006/relationships/hyperlink" Target="mailto:gilberto.mazo@antioquia" TargetMode="External" /><Relationship Id="rId22" Type="http://schemas.openxmlformats.org/officeDocument/2006/relationships/hyperlink" Target="mailto:gilberto.mazo@antioquia" TargetMode="External" /><Relationship Id="rId23" Type="http://schemas.openxmlformats.org/officeDocument/2006/relationships/hyperlink" Target="mailto:marysol.echeverri@antioquia.gov.co" TargetMode="External" /><Relationship Id="rId24" Type="http://schemas.openxmlformats.org/officeDocument/2006/relationships/hyperlink" Target="mailto:tatianamedinafamitigacion@gmail.com" TargetMode="External" /><Relationship Id="rId25" Type="http://schemas.openxmlformats.org/officeDocument/2006/relationships/hyperlink" Target="mailto:jafed.naranjo@antioquia.gov.co" TargetMode="External" /><Relationship Id="rId26" Type="http://schemas.openxmlformats.org/officeDocument/2006/relationships/hyperlink" Target="mailto:grecia.morales@antioquia.gov.co" TargetMode="External" /><Relationship Id="rId27" Type="http://schemas.openxmlformats.org/officeDocument/2006/relationships/hyperlink" Target="mailto:tatianamedinafamitigacion@gmail.com" TargetMode="External" /><Relationship Id="rId28" Type="http://schemas.openxmlformats.org/officeDocument/2006/relationships/hyperlink" Target="mailto:marysol.echeverri@antioquia.gov.co" TargetMode="External" /><Relationship Id="rId29" Type="http://schemas.openxmlformats.org/officeDocument/2006/relationships/hyperlink" Target="mailto:marysol.echeverri@antioquia.gov.co" TargetMode="External" /><Relationship Id="rId30" Type="http://schemas.openxmlformats.org/officeDocument/2006/relationships/hyperlink" Target="mailto:natalia.hurtado@antioquia.gov.co" TargetMode="External" /><Relationship Id="rId31" Type="http://schemas.openxmlformats.org/officeDocument/2006/relationships/hyperlink" Target="mailto:natalia.hurtado@antioquia.gov.co" TargetMode="External" /><Relationship Id="rId32" Type="http://schemas.openxmlformats.org/officeDocument/2006/relationships/hyperlink" Target="mailto:tatianamedinafamitigacion@gmail.com" TargetMode="External" /><Relationship Id="rId33" Type="http://schemas.openxmlformats.org/officeDocument/2006/relationships/hyperlink" Target="mailto:tatianamedinafamitigacion@gmail.com" TargetMode="External" /><Relationship Id="rId34" Type="http://schemas.openxmlformats.org/officeDocument/2006/relationships/hyperlink" Target="mailto:tatianamedinafamitigacion@gmail.com" TargetMode="External" /><Relationship Id="rId35" Type="http://schemas.openxmlformats.org/officeDocument/2006/relationships/hyperlink" Target="mailto:tatianamedinafamitigacion@gmail.com"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733"/>
  <sheetViews>
    <sheetView tabSelected="1" zoomScale="89" zoomScaleNormal="89" zoomScalePageLayoutView="80" workbookViewId="0" topLeftCell="A153">
      <selection activeCell="C30" sqref="C30"/>
    </sheetView>
  </sheetViews>
  <sheetFormatPr defaultColWidth="10.8515625" defaultRowHeight="15"/>
  <cols>
    <col min="1" max="1" width="10.8515625" style="1" customWidth="1"/>
    <col min="2" max="2" width="25.7109375" style="1" customWidth="1"/>
    <col min="3" max="3" width="95.140625" style="1" customWidth="1"/>
    <col min="4" max="4" width="25.421875" style="1" customWidth="1"/>
    <col min="5" max="5" width="15.140625" style="1" customWidth="1"/>
    <col min="6" max="6" width="17.421875" style="1" customWidth="1"/>
    <col min="7" max="7" width="13.00390625" style="1" customWidth="1"/>
    <col min="8" max="8" width="27.003906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10" t="s">
        <v>20</v>
      </c>
    </row>
    <row r="3" ht="15">
      <c r="B3" s="10"/>
    </row>
    <row r="4" ht="15.75" thickBot="1">
      <c r="B4" s="10" t="s">
        <v>0</v>
      </c>
    </row>
    <row r="5" spans="2:9" ht="15">
      <c r="B5" s="4" t="s">
        <v>1</v>
      </c>
      <c r="C5" s="5" t="s">
        <v>29</v>
      </c>
      <c r="F5" s="104" t="s">
        <v>27</v>
      </c>
      <c r="G5" s="105"/>
      <c r="H5" s="105"/>
      <c r="I5" s="106"/>
    </row>
    <row r="6" spans="2:9" ht="15">
      <c r="B6" s="2" t="s">
        <v>2</v>
      </c>
      <c r="C6" s="3" t="s">
        <v>30</v>
      </c>
      <c r="F6" s="107"/>
      <c r="G6" s="108"/>
      <c r="H6" s="108"/>
      <c r="I6" s="109"/>
    </row>
    <row r="7" spans="2:9" ht="15">
      <c r="B7" s="2" t="s">
        <v>3</v>
      </c>
      <c r="C7" s="6">
        <v>3839345</v>
      </c>
      <c r="F7" s="107"/>
      <c r="G7" s="108"/>
      <c r="H7" s="108"/>
      <c r="I7" s="109"/>
    </row>
    <row r="8" spans="2:9" ht="15">
      <c r="B8" s="2" t="s">
        <v>16</v>
      </c>
      <c r="C8" s="7" t="s">
        <v>31</v>
      </c>
      <c r="F8" s="107"/>
      <c r="G8" s="108"/>
      <c r="H8" s="108"/>
      <c r="I8" s="109"/>
    </row>
    <row r="9" spans="2:9" ht="45">
      <c r="B9" s="2" t="s">
        <v>19</v>
      </c>
      <c r="C9" s="20" t="s">
        <v>32</v>
      </c>
      <c r="F9" s="110"/>
      <c r="G9" s="111"/>
      <c r="H9" s="111"/>
      <c r="I9" s="112"/>
    </row>
    <row r="10" spans="2:11" ht="191.25">
      <c r="B10" s="2" t="s">
        <v>4</v>
      </c>
      <c r="C10" s="20" t="s">
        <v>33</v>
      </c>
      <c r="F10" s="19"/>
      <c r="G10" s="19"/>
      <c r="H10" s="19"/>
      <c r="I10" s="19"/>
      <c r="K10" s="21"/>
    </row>
    <row r="11" spans="2:9" ht="30">
      <c r="B11" s="2" t="s">
        <v>5</v>
      </c>
      <c r="C11" s="3" t="s">
        <v>34</v>
      </c>
      <c r="F11" s="104" t="s">
        <v>26</v>
      </c>
      <c r="G11" s="105"/>
      <c r="H11" s="105"/>
      <c r="I11" s="106"/>
    </row>
    <row r="12" spans="2:9" ht="15">
      <c r="B12" s="2" t="s">
        <v>23</v>
      </c>
      <c r="C12" s="18">
        <v>978259331739</v>
      </c>
      <c r="F12" s="107"/>
      <c r="G12" s="108"/>
      <c r="H12" s="108"/>
      <c r="I12" s="109"/>
    </row>
    <row r="13" spans="2:9" ht="30">
      <c r="B13" s="2" t="s">
        <v>24</v>
      </c>
      <c r="C13" s="18">
        <v>616000000</v>
      </c>
      <c r="F13" s="107"/>
      <c r="G13" s="108"/>
      <c r="H13" s="108"/>
      <c r="I13" s="109"/>
    </row>
    <row r="14" spans="2:9" ht="30">
      <c r="B14" s="2" t="s">
        <v>25</v>
      </c>
      <c r="C14" s="18">
        <v>61600000</v>
      </c>
      <c r="F14" s="107"/>
      <c r="G14" s="108"/>
      <c r="H14" s="108"/>
      <c r="I14" s="109"/>
    </row>
    <row r="15" spans="2:9" ht="30.75" thickBot="1">
      <c r="B15" s="16" t="s">
        <v>18</v>
      </c>
      <c r="C15" s="9" t="s">
        <v>35</v>
      </c>
      <c r="F15" s="110"/>
      <c r="G15" s="111"/>
      <c r="H15" s="111"/>
      <c r="I15" s="112"/>
    </row>
    <row r="16" ht="15"/>
    <row r="17" ht="15.75" thickBot="1">
      <c r="B17" s="10" t="s">
        <v>15</v>
      </c>
    </row>
    <row r="18" spans="2:12" ht="60">
      <c r="B18" s="8" t="s">
        <v>28</v>
      </c>
      <c r="C18" s="143" t="s">
        <v>6</v>
      </c>
      <c r="D18" s="15" t="s">
        <v>17</v>
      </c>
      <c r="E18" s="15" t="s">
        <v>7</v>
      </c>
      <c r="F18" s="15" t="s">
        <v>8</v>
      </c>
      <c r="G18" s="15" t="s">
        <v>9</v>
      </c>
      <c r="H18" s="15" t="s">
        <v>10</v>
      </c>
      <c r="I18" s="15" t="s">
        <v>11</v>
      </c>
      <c r="J18" s="15" t="s">
        <v>12</v>
      </c>
      <c r="K18" s="15" t="s">
        <v>13</v>
      </c>
      <c r="L18" s="11" t="s">
        <v>14</v>
      </c>
    </row>
    <row r="19" spans="2:12" ht="33.75">
      <c r="B19" s="68" t="s">
        <v>2461</v>
      </c>
      <c r="C19" s="113" t="s">
        <v>36</v>
      </c>
      <c r="D19" s="24">
        <v>41641</v>
      </c>
      <c r="E19" s="23" t="s">
        <v>37</v>
      </c>
      <c r="F19" s="22" t="s">
        <v>38</v>
      </c>
      <c r="G19" s="23" t="s">
        <v>2071</v>
      </c>
      <c r="H19" s="79">
        <v>57087360</v>
      </c>
      <c r="I19" s="79">
        <v>57087360</v>
      </c>
      <c r="J19" s="23" t="s">
        <v>2072</v>
      </c>
      <c r="K19" s="23" t="s">
        <v>2073</v>
      </c>
      <c r="L19" s="23" t="s">
        <v>2074</v>
      </c>
    </row>
    <row r="20" spans="2:12" ht="33.75">
      <c r="B20" s="68" t="s">
        <v>2461</v>
      </c>
      <c r="C20" s="113" t="s">
        <v>39</v>
      </c>
      <c r="D20" s="24">
        <v>41641</v>
      </c>
      <c r="E20" s="23" t="s">
        <v>40</v>
      </c>
      <c r="F20" s="22" t="s">
        <v>38</v>
      </c>
      <c r="G20" s="23" t="s">
        <v>2071</v>
      </c>
      <c r="H20" s="79">
        <v>121190200</v>
      </c>
      <c r="I20" s="79">
        <v>121190200</v>
      </c>
      <c r="J20" s="23" t="s">
        <v>2072</v>
      </c>
      <c r="K20" s="23" t="s">
        <v>2073</v>
      </c>
      <c r="L20" s="23" t="s">
        <v>2074</v>
      </c>
    </row>
    <row r="21" spans="2:12" ht="33.75">
      <c r="B21" s="68" t="s">
        <v>2461</v>
      </c>
      <c r="C21" s="114" t="s">
        <v>41</v>
      </c>
      <c r="D21" s="24">
        <v>41641</v>
      </c>
      <c r="E21" s="22" t="s">
        <v>42</v>
      </c>
      <c r="F21" s="22" t="s">
        <v>38</v>
      </c>
      <c r="G21" s="23" t="s">
        <v>2071</v>
      </c>
      <c r="H21" s="79">
        <v>129149500</v>
      </c>
      <c r="I21" s="79">
        <v>129149500</v>
      </c>
      <c r="J21" s="23" t="s">
        <v>2072</v>
      </c>
      <c r="K21" s="23" t="s">
        <v>2073</v>
      </c>
      <c r="L21" s="23" t="s">
        <v>2075</v>
      </c>
    </row>
    <row r="22" spans="2:12" ht="33.75">
      <c r="B22" s="68" t="s">
        <v>2461</v>
      </c>
      <c r="C22" s="114" t="s">
        <v>41</v>
      </c>
      <c r="D22" s="24">
        <v>41641</v>
      </c>
      <c r="E22" s="22" t="s">
        <v>42</v>
      </c>
      <c r="F22" s="22" t="s">
        <v>38</v>
      </c>
      <c r="G22" s="23" t="s">
        <v>2071</v>
      </c>
      <c r="H22" s="79">
        <f>H21</f>
        <v>129149500</v>
      </c>
      <c r="I22" s="79">
        <f>I21</f>
        <v>129149500</v>
      </c>
      <c r="J22" s="23" t="s">
        <v>2072</v>
      </c>
      <c r="K22" s="23" t="s">
        <v>2073</v>
      </c>
      <c r="L22" s="23" t="s">
        <v>2075</v>
      </c>
    </row>
    <row r="23" spans="2:12" ht="33.75">
      <c r="B23" s="68" t="s">
        <v>1086</v>
      </c>
      <c r="C23" s="114" t="s">
        <v>43</v>
      </c>
      <c r="D23" s="24">
        <v>41653</v>
      </c>
      <c r="E23" s="22" t="s">
        <v>44</v>
      </c>
      <c r="F23" s="22" t="s">
        <v>45</v>
      </c>
      <c r="G23" s="23" t="s">
        <v>2071</v>
      </c>
      <c r="H23" s="79">
        <v>60000000</v>
      </c>
      <c r="I23" s="79">
        <v>60000000</v>
      </c>
      <c r="J23" s="23" t="s">
        <v>2072</v>
      </c>
      <c r="K23" s="23" t="s">
        <v>2073</v>
      </c>
      <c r="L23" s="23" t="s">
        <v>2074</v>
      </c>
    </row>
    <row r="24" spans="2:12" ht="33.75">
      <c r="B24" s="68" t="s">
        <v>2462</v>
      </c>
      <c r="C24" s="114" t="s">
        <v>46</v>
      </c>
      <c r="D24" s="24">
        <v>41659</v>
      </c>
      <c r="E24" s="22" t="s">
        <v>47</v>
      </c>
      <c r="F24" s="22" t="s">
        <v>48</v>
      </c>
      <c r="G24" s="23" t="s">
        <v>2071</v>
      </c>
      <c r="H24" s="79">
        <v>58000000</v>
      </c>
      <c r="I24" s="79">
        <v>58000000</v>
      </c>
      <c r="J24" s="23" t="s">
        <v>2072</v>
      </c>
      <c r="K24" s="23" t="s">
        <v>2073</v>
      </c>
      <c r="L24" s="23" t="s">
        <v>2074</v>
      </c>
    </row>
    <row r="25" spans="2:12" ht="33.75">
      <c r="B25" s="68" t="s">
        <v>2461</v>
      </c>
      <c r="C25" s="114" t="s">
        <v>49</v>
      </c>
      <c r="D25" s="24">
        <v>41652</v>
      </c>
      <c r="E25" s="22" t="s">
        <v>50</v>
      </c>
      <c r="F25" s="22" t="s">
        <v>38</v>
      </c>
      <c r="G25" s="23" t="s">
        <v>2071</v>
      </c>
      <c r="H25" s="79">
        <v>59654990</v>
      </c>
      <c r="I25" s="79">
        <v>59654990</v>
      </c>
      <c r="J25" s="23" t="s">
        <v>2072</v>
      </c>
      <c r="K25" s="23" t="s">
        <v>2073</v>
      </c>
      <c r="L25" s="23" t="s">
        <v>2074</v>
      </c>
    </row>
    <row r="26" spans="2:12" ht="22.5">
      <c r="B26" s="68" t="s">
        <v>1086</v>
      </c>
      <c r="C26" s="114" t="s">
        <v>43</v>
      </c>
      <c r="D26" s="24">
        <v>41653</v>
      </c>
      <c r="E26" s="22" t="s">
        <v>44</v>
      </c>
      <c r="F26" s="22" t="s">
        <v>45</v>
      </c>
      <c r="G26" s="22" t="s">
        <v>2076</v>
      </c>
      <c r="H26" s="79">
        <v>29880000</v>
      </c>
      <c r="I26" s="79">
        <v>29880000</v>
      </c>
      <c r="J26" s="23" t="s">
        <v>2072</v>
      </c>
      <c r="K26" s="23" t="s">
        <v>2073</v>
      </c>
      <c r="L26" s="23" t="s">
        <v>2074</v>
      </c>
    </row>
    <row r="27" spans="2:12" ht="15">
      <c r="B27" s="68" t="s">
        <v>2463</v>
      </c>
      <c r="C27" s="114" t="s">
        <v>51</v>
      </c>
      <c r="D27" s="24">
        <v>41690</v>
      </c>
      <c r="E27" s="23" t="s">
        <v>52</v>
      </c>
      <c r="F27" s="22" t="s">
        <v>53</v>
      </c>
      <c r="G27" s="22" t="s">
        <v>2076</v>
      </c>
      <c r="H27" s="79">
        <v>100000000</v>
      </c>
      <c r="I27" s="79">
        <v>100000000</v>
      </c>
      <c r="J27" s="23" t="s">
        <v>2072</v>
      </c>
      <c r="K27" s="23" t="s">
        <v>2073</v>
      </c>
      <c r="L27" s="23" t="s">
        <v>2077</v>
      </c>
    </row>
    <row r="28" spans="2:12" ht="22.5">
      <c r="B28" s="68" t="s">
        <v>986</v>
      </c>
      <c r="C28" s="114" t="s">
        <v>54</v>
      </c>
      <c r="D28" s="24">
        <v>41699</v>
      </c>
      <c r="E28" s="23" t="s">
        <v>52</v>
      </c>
      <c r="F28" s="22" t="s">
        <v>48</v>
      </c>
      <c r="G28" s="22" t="s">
        <v>2076</v>
      </c>
      <c r="H28" s="79">
        <v>60000000</v>
      </c>
      <c r="I28" s="79">
        <v>60000000</v>
      </c>
      <c r="J28" s="23" t="s">
        <v>2072</v>
      </c>
      <c r="K28" s="23" t="s">
        <v>2073</v>
      </c>
      <c r="L28" s="23" t="s">
        <v>2077</v>
      </c>
    </row>
    <row r="29" spans="2:12" ht="15">
      <c r="B29" s="68" t="s">
        <v>986</v>
      </c>
      <c r="C29" s="114" t="s">
        <v>55</v>
      </c>
      <c r="D29" s="24">
        <v>41699</v>
      </c>
      <c r="E29" s="23" t="s">
        <v>52</v>
      </c>
      <c r="F29" s="22" t="s">
        <v>53</v>
      </c>
      <c r="G29" s="22" t="s">
        <v>2076</v>
      </c>
      <c r="H29" s="79">
        <v>89800000</v>
      </c>
      <c r="I29" s="79">
        <v>89800000</v>
      </c>
      <c r="J29" s="23" t="s">
        <v>2072</v>
      </c>
      <c r="K29" s="23" t="s">
        <v>2073</v>
      </c>
      <c r="L29" s="23" t="s">
        <v>2077</v>
      </c>
    </row>
    <row r="30" spans="2:12" ht="22.5">
      <c r="B30" s="68" t="s">
        <v>2463</v>
      </c>
      <c r="C30" s="114" t="s">
        <v>56</v>
      </c>
      <c r="D30" s="24">
        <v>41852</v>
      </c>
      <c r="E30" s="23" t="s">
        <v>57</v>
      </c>
      <c r="F30" s="22" t="s">
        <v>58</v>
      </c>
      <c r="G30" s="22" t="s">
        <v>2076</v>
      </c>
      <c r="H30" s="79">
        <v>50000000</v>
      </c>
      <c r="I30" s="79">
        <v>50000000</v>
      </c>
      <c r="J30" s="23" t="s">
        <v>2072</v>
      </c>
      <c r="K30" s="23" t="s">
        <v>2073</v>
      </c>
      <c r="L30" s="23" t="s">
        <v>2077</v>
      </c>
    </row>
    <row r="31" spans="2:12" ht="33.75">
      <c r="B31" s="68" t="s">
        <v>986</v>
      </c>
      <c r="C31" s="114" t="s">
        <v>59</v>
      </c>
      <c r="D31" s="24">
        <v>41679</v>
      </c>
      <c r="E31" s="23" t="s">
        <v>60</v>
      </c>
      <c r="F31" s="22" t="s">
        <v>61</v>
      </c>
      <c r="G31" s="22" t="s">
        <v>2076</v>
      </c>
      <c r="H31" s="79">
        <v>40000000</v>
      </c>
      <c r="I31" s="79">
        <v>40000000</v>
      </c>
      <c r="J31" s="23" t="s">
        <v>2072</v>
      </c>
      <c r="K31" s="23" t="s">
        <v>2073</v>
      </c>
      <c r="L31" s="23" t="s">
        <v>2077</v>
      </c>
    </row>
    <row r="32" spans="2:12" ht="22.5">
      <c r="B32" s="68">
        <v>81121500</v>
      </c>
      <c r="C32" s="114" t="s">
        <v>62</v>
      </c>
      <c r="D32" s="24">
        <v>41698</v>
      </c>
      <c r="E32" s="23" t="s">
        <v>63</v>
      </c>
      <c r="F32" s="22" t="s">
        <v>64</v>
      </c>
      <c r="G32" s="22" t="s">
        <v>2076</v>
      </c>
      <c r="H32" s="79">
        <v>280000000</v>
      </c>
      <c r="I32" s="79">
        <v>280000000</v>
      </c>
      <c r="J32" s="23" t="s">
        <v>2072</v>
      </c>
      <c r="K32" s="23" t="s">
        <v>2073</v>
      </c>
      <c r="L32" s="23" t="s">
        <v>2077</v>
      </c>
    </row>
    <row r="33" spans="2:12" ht="22.5">
      <c r="B33" s="68" t="s">
        <v>2463</v>
      </c>
      <c r="C33" s="114" t="s">
        <v>65</v>
      </c>
      <c r="D33" s="24">
        <v>41913</v>
      </c>
      <c r="E33" s="23" t="s">
        <v>66</v>
      </c>
      <c r="F33" s="22" t="s">
        <v>53</v>
      </c>
      <c r="G33" s="22" t="s">
        <v>2076</v>
      </c>
      <c r="H33" s="79">
        <v>70000000</v>
      </c>
      <c r="I33" s="79">
        <v>70000000</v>
      </c>
      <c r="J33" s="23" t="s">
        <v>2072</v>
      </c>
      <c r="K33" s="23" t="s">
        <v>2073</v>
      </c>
      <c r="L33" s="23" t="s">
        <v>2077</v>
      </c>
    </row>
    <row r="34" spans="2:12" ht="15">
      <c r="B34" s="68" t="s">
        <v>2463</v>
      </c>
      <c r="C34" s="114" t="s">
        <v>67</v>
      </c>
      <c r="D34" s="24">
        <v>41685</v>
      </c>
      <c r="E34" s="23" t="s">
        <v>57</v>
      </c>
      <c r="F34" s="22" t="s">
        <v>53</v>
      </c>
      <c r="G34" s="22" t="s">
        <v>2076</v>
      </c>
      <c r="H34" s="79">
        <v>20000000</v>
      </c>
      <c r="I34" s="79">
        <v>20000000</v>
      </c>
      <c r="J34" s="23" t="s">
        <v>2072</v>
      </c>
      <c r="K34" s="23" t="s">
        <v>2073</v>
      </c>
      <c r="L34" s="23" t="s">
        <v>2077</v>
      </c>
    </row>
    <row r="35" spans="2:12" ht="22.5">
      <c r="B35" s="68" t="s">
        <v>2464</v>
      </c>
      <c r="C35" s="114" t="s">
        <v>68</v>
      </c>
      <c r="D35" s="24">
        <v>41805</v>
      </c>
      <c r="E35" s="23" t="s">
        <v>69</v>
      </c>
      <c r="F35" s="22" t="s">
        <v>53</v>
      </c>
      <c r="G35" s="22" t="s">
        <v>2076</v>
      </c>
      <c r="H35" s="79">
        <v>33000000</v>
      </c>
      <c r="I35" s="79">
        <v>33000000</v>
      </c>
      <c r="J35" s="23" t="s">
        <v>2072</v>
      </c>
      <c r="K35" s="23" t="s">
        <v>2073</v>
      </c>
      <c r="L35" s="23" t="s">
        <v>2074</v>
      </c>
    </row>
    <row r="36" spans="2:12" ht="22.5">
      <c r="B36" s="68" t="s">
        <v>2465</v>
      </c>
      <c r="C36" s="113" t="s">
        <v>70</v>
      </c>
      <c r="D36" s="26">
        <v>41641</v>
      </c>
      <c r="E36" s="26">
        <v>42004</v>
      </c>
      <c r="F36" s="25" t="s">
        <v>71</v>
      </c>
      <c r="G36" s="25" t="s">
        <v>2076</v>
      </c>
      <c r="H36" s="79">
        <v>200000000</v>
      </c>
      <c r="I36" s="79">
        <v>200000000</v>
      </c>
      <c r="J36" s="25" t="s">
        <v>2072</v>
      </c>
      <c r="K36" s="25" t="s">
        <v>1159</v>
      </c>
      <c r="L36" s="25" t="s">
        <v>2078</v>
      </c>
    </row>
    <row r="37" spans="2:12" ht="22.5">
      <c r="B37" s="68" t="s">
        <v>2466</v>
      </c>
      <c r="C37" s="113" t="s">
        <v>72</v>
      </c>
      <c r="D37" s="26">
        <v>41641</v>
      </c>
      <c r="E37" s="26">
        <v>42004</v>
      </c>
      <c r="F37" s="25" t="s">
        <v>71</v>
      </c>
      <c r="G37" s="25" t="s">
        <v>2076</v>
      </c>
      <c r="H37" s="79">
        <v>300000000</v>
      </c>
      <c r="I37" s="79">
        <v>300000000</v>
      </c>
      <c r="J37" s="25" t="s">
        <v>2072</v>
      </c>
      <c r="K37" s="25" t="s">
        <v>1159</v>
      </c>
      <c r="L37" s="25" t="s">
        <v>2078</v>
      </c>
    </row>
    <row r="38" spans="2:12" ht="22.5">
      <c r="B38" s="68" t="s">
        <v>727</v>
      </c>
      <c r="C38" s="113" t="s">
        <v>73</v>
      </c>
      <c r="D38" s="26">
        <v>41937</v>
      </c>
      <c r="E38" s="26">
        <v>42004</v>
      </c>
      <c r="F38" s="25" t="s">
        <v>61</v>
      </c>
      <c r="G38" s="25" t="s">
        <v>2076</v>
      </c>
      <c r="H38" s="79">
        <v>1737472825</v>
      </c>
      <c r="I38" s="79">
        <v>1737472825</v>
      </c>
      <c r="J38" s="25" t="s">
        <v>2072</v>
      </c>
      <c r="K38" s="25" t="s">
        <v>1159</v>
      </c>
      <c r="L38" s="25" t="s">
        <v>2078</v>
      </c>
    </row>
    <row r="39" spans="2:12" ht="33.75">
      <c r="B39" s="68" t="s">
        <v>2464</v>
      </c>
      <c r="C39" s="113" t="s">
        <v>74</v>
      </c>
      <c r="D39" s="26">
        <v>41641</v>
      </c>
      <c r="E39" s="26">
        <v>41685</v>
      </c>
      <c r="F39" s="25" t="s">
        <v>75</v>
      </c>
      <c r="G39" s="25" t="s">
        <v>2076</v>
      </c>
      <c r="H39" s="79">
        <v>61000000</v>
      </c>
      <c r="I39" s="79">
        <v>61000000</v>
      </c>
      <c r="J39" s="25" t="s">
        <v>2072</v>
      </c>
      <c r="K39" s="25" t="s">
        <v>1159</v>
      </c>
      <c r="L39" s="25" t="s">
        <v>2078</v>
      </c>
    </row>
    <row r="40" spans="2:12" ht="56.25">
      <c r="B40" s="68" t="s">
        <v>2467</v>
      </c>
      <c r="C40" s="113" t="s">
        <v>76</v>
      </c>
      <c r="D40" s="26">
        <v>41641</v>
      </c>
      <c r="E40" s="26">
        <v>41685</v>
      </c>
      <c r="F40" s="25" t="s">
        <v>75</v>
      </c>
      <c r="G40" s="25" t="s">
        <v>2076</v>
      </c>
      <c r="H40" s="79">
        <v>61000000</v>
      </c>
      <c r="I40" s="79">
        <v>61000000</v>
      </c>
      <c r="J40" s="25" t="s">
        <v>2072</v>
      </c>
      <c r="K40" s="25" t="s">
        <v>1159</v>
      </c>
      <c r="L40" s="25" t="s">
        <v>2078</v>
      </c>
    </row>
    <row r="41" spans="2:12" ht="33.75">
      <c r="B41" s="68" t="s">
        <v>2464</v>
      </c>
      <c r="C41" s="113" t="s">
        <v>77</v>
      </c>
      <c r="D41" s="26">
        <v>41681</v>
      </c>
      <c r="E41" s="26">
        <v>41831</v>
      </c>
      <c r="F41" s="25" t="s">
        <v>75</v>
      </c>
      <c r="G41" s="25" t="s">
        <v>2076</v>
      </c>
      <c r="H41" s="79">
        <v>61000000</v>
      </c>
      <c r="I41" s="79">
        <v>61000000</v>
      </c>
      <c r="J41" s="25" t="s">
        <v>2072</v>
      </c>
      <c r="K41" s="25" t="s">
        <v>1159</v>
      </c>
      <c r="L41" s="25" t="s">
        <v>2078</v>
      </c>
    </row>
    <row r="42" spans="2:12" ht="56.25">
      <c r="B42" s="68" t="s">
        <v>2464</v>
      </c>
      <c r="C42" s="113" t="s">
        <v>78</v>
      </c>
      <c r="D42" s="26">
        <v>41674</v>
      </c>
      <c r="E42" s="26">
        <v>41824</v>
      </c>
      <c r="F42" s="25" t="s">
        <v>75</v>
      </c>
      <c r="G42" s="25" t="s">
        <v>2076</v>
      </c>
      <c r="H42" s="79">
        <v>61000000</v>
      </c>
      <c r="I42" s="79">
        <v>61000000</v>
      </c>
      <c r="J42" s="25" t="s">
        <v>2072</v>
      </c>
      <c r="K42" s="25" t="s">
        <v>1159</v>
      </c>
      <c r="L42" s="25" t="s">
        <v>2078</v>
      </c>
    </row>
    <row r="43" spans="2:12" ht="45">
      <c r="B43" s="68" t="s">
        <v>2464</v>
      </c>
      <c r="C43" s="113" t="s">
        <v>79</v>
      </c>
      <c r="D43" s="26">
        <v>41683</v>
      </c>
      <c r="E43" s="26">
        <v>41833</v>
      </c>
      <c r="F43" s="25" t="s">
        <v>75</v>
      </c>
      <c r="G43" s="25" t="s">
        <v>2076</v>
      </c>
      <c r="H43" s="79">
        <v>61000000</v>
      </c>
      <c r="I43" s="79">
        <v>61000000</v>
      </c>
      <c r="J43" s="25" t="s">
        <v>2072</v>
      </c>
      <c r="K43" s="25" t="s">
        <v>1159</v>
      </c>
      <c r="L43" s="25" t="s">
        <v>2078</v>
      </c>
    </row>
    <row r="44" spans="2:12" ht="45">
      <c r="B44" s="68" t="s">
        <v>2464</v>
      </c>
      <c r="C44" s="113" t="s">
        <v>80</v>
      </c>
      <c r="D44" s="26">
        <v>41701</v>
      </c>
      <c r="E44" s="26">
        <v>42004</v>
      </c>
      <c r="F44" s="25" t="s">
        <v>71</v>
      </c>
      <c r="G44" s="25" t="s">
        <v>2076</v>
      </c>
      <c r="H44" s="79">
        <v>560000000</v>
      </c>
      <c r="I44" s="79">
        <v>560000000</v>
      </c>
      <c r="J44" s="25" t="s">
        <v>2072</v>
      </c>
      <c r="K44" s="25" t="s">
        <v>1159</v>
      </c>
      <c r="L44" s="25" t="s">
        <v>2078</v>
      </c>
    </row>
    <row r="45" spans="2:12" ht="45">
      <c r="B45" s="68" t="s">
        <v>2464</v>
      </c>
      <c r="C45" s="113" t="s">
        <v>81</v>
      </c>
      <c r="D45" s="26">
        <v>41796</v>
      </c>
      <c r="E45" s="26">
        <v>42004</v>
      </c>
      <c r="F45" s="25" t="s">
        <v>71</v>
      </c>
      <c r="G45" s="25" t="s">
        <v>2076</v>
      </c>
      <c r="H45" s="79">
        <v>300000000</v>
      </c>
      <c r="I45" s="79">
        <v>300000000</v>
      </c>
      <c r="J45" s="25" t="s">
        <v>2072</v>
      </c>
      <c r="K45" s="25" t="s">
        <v>1159</v>
      </c>
      <c r="L45" s="25" t="s">
        <v>2078</v>
      </c>
    </row>
    <row r="46" spans="2:12" ht="56.25">
      <c r="B46" s="68" t="s">
        <v>2464</v>
      </c>
      <c r="C46" s="113" t="s">
        <v>82</v>
      </c>
      <c r="D46" s="26">
        <v>41733</v>
      </c>
      <c r="E46" s="26">
        <v>42004</v>
      </c>
      <c r="F46" s="25" t="s">
        <v>71</v>
      </c>
      <c r="G46" s="25" t="s">
        <v>2076</v>
      </c>
      <c r="H46" s="79">
        <v>560000000</v>
      </c>
      <c r="I46" s="79">
        <v>560000000</v>
      </c>
      <c r="J46" s="25" t="s">
        <v>2072</v>
      </c>
      <c r="K46" s="25" t="s">
        <v>1159</v>
      </c>
      <c r="L46" s="25" t="s">
        <v>2078</v>
      </c>
    </row>
    <row r="47" spans="2:12" ht="33.75">
      <c r="B47" s="68" t="s">
        <v>2464</v>
      </c>
      <c r="C47" s="113" t="s">
        <v>83</v>
      </c>
      <c r="D47" s="26">
        <v>41681</v>
      </c>
      <c r="E47" s="26">
        <v>41831</v>
      </c>
      <c r="F47" s="25" t="s">
        <v>75</v>
      </c>
      <c r="G47" s="25" t="s">
        <v>2076</v>
      </c>
      <c r="H47" s="79">
        <v>61000000</v>
      </c>
      <c r="I47" s="79">
        <v>61000000</v>
      </c>
      <c r="J47" s="25" t="s">
        <v>2072</v>
      </c>
      <c r="K47" s="25" t="s">
        <v>1159</v>
      </c>
      <c r="L47" s="25" t="s">
        <v>2078</v>
      </c>
    </row>
    <row r="48" spans="2:12" ht="33.75">
      <c r="B48" s="68" t="s">
        <v>2468</v>
      </c>
      <c r="C48" s="113" t="s">
        <v>84</v>
      </c>
      <c r="D48" s="26">
        <v>41821</v>
      </c>
      <c r="E48" s="26">
        <v>42004</v>
      </c>
      <c r="F48" s="25" t="s">
        <v>85</v>
      </c>
      <c r="G48" s="25" t="s">
        <v>2076</v>
      </c>
      <c r="H48" s="79">
        <v>731887431</v>
      </c>
      <c r="I48" s="79">
        <v>731887431</v>
      </c>
      <c r="J48" s="25" t="s">
        <v>2072</v>
      </c>
      <c r="K48" s="25" t="s">
        <v>1159</v>
      </c>
      <c r="L48" s="25" t="s">
        <v>2078</v>
      </c>
    </row>
    <row r="49" spans="2:12" ht="33.75">
      <c r="B49" s="103" t="s">
        <v>2469</v>
      </c>
      <c r="C49" s="115" t="s">
        <v>86</v>
      </c>
      <c r="D49" s="28">
        <v>41640</v>
      </c>
      <c r="E49" s="29">
        <v>10.766666666666667</v>
      </c>
      <c r="F49" s="30" t="s">
        <v>87</v>
      </c>
      <c r="G49" s="23" t="s">
        <v>2076</v>
      </c>
      <c r="H49" s="79">
        <v>103434800</v>
      </c>
      <c r="I49" s="79">
        <v>103434800</v>
      </c>
      <c r="J49" s="23" t="s">
        <v>2072</v>
      </c>
      <c r="K49" s="23" t="s">
        <v>1262</v>
      </c>
      <c r="L49" s="23" t="s">
        <v>2079</v>
      </c>
    </row>
    <row r="50" spans="2:12" ht="22.5">
      <c r="B50" s="68" t="s">
        <v>2470</v>
      </c>
      <c r="C50" s="115" t="s">
        <v>88</v>
      </c>
      <c r="D50" s="28">
        <v>41640</v>
      </c>
      <c r="E50" s="29">
        <v>10.5</v>
      </c>
      <c r="F50" s="30" t="s">
        <v>87</v>
      </c>
      <c r="G50" s="23" t="s">
        <v>2076</v>
      </c>
      <c r="H50" s="79">
        <v>42000000</v>
      </c>
      <c r="I50" s="79">
        <v>42000000</v>
      </c>
      <c r="J50" s="23" t="s">
        <v>2072</v>
      </c>
      <c r="K50" s="23" t="s">
        <v>1262</v>
      </c>
      <c r="L50" s="23" t="s">
        <v>2080</v>
      </c>
    </row>
    <row r="51" spans="2:12" ht="33.75">
      <c r="B51" s="68" t="s">
        <v>2471</v>
      </c>
      <c r="C51" s="115" t="s">
        <v>89</v>
      </c>
      <c r="D51" s="28">
        <v>41640</v>
      </c>
      <c r="E51" s="29">
        <v>6</v>
      </c>
      <c r="F51" s="30" t="s">
        <v>87</v>
      </c>
      <c r="G51" s="23" t="s">
        <v>2076</v>
      </c>
      <c r="H51" s="79">
        <v>34180010</v>
      </c>
      <c r="I51" s="79">
        <v>34180010</v>
      </c>
      <c r="J51" s="23" t="s">
        <v>2072</v>
      </c>
      <c r="K51" s="23" t="s">
        <v>1262</v>
      </c>
      <c r="L51" s="23" t="s">
        <v>2081</v>
      </c>
    </row>
    <row r="52" spans="2:12" ht="33.75">
      <c r="B52" s="68" t="s">
        <v>2472</v>
      </c>
      <c r="C52" s="115" t="s">
        <v>90</v>
      </c>
      <c r="D52" s="28">
        <v>41640</v>
      </c>
      <c r="E52" s="29">
        <v>6</v>
      </c>
      <c r="F52" s="30" t="s">
        <v>87</v>
      </c>
      <c r="G52" s="23" t="s">
        <v>2076</v>
      </c>
      <c r="H52" s="79">
        <v>4458978</v>
      </c>
      <c r="I52" s="79">
        <v>4458978</v>
      </c>
      <c r="J52" s="23" t="s">
        <v>2072</v>
      </c>
      <c r="K52" s="23" t="s">
        <v>1262</v>
      </c>
      <c r="L52" s="23" t="s">
        <v>2081</v>
      </c>
    </row>
    <row r="53" spans="2:12" ht="33.75">
      <c r="B53" s="68" t="s">
        <v>2472</v>
      </c>
      <c r="C53" s="115" t="s">
        <v>91</v>
      </c>
      <c r="D53" s="28">
        <v>41640</v>
      </c>
      <c r="E53" s="29">
        <v>8</v>
      </c>
      <c r="F53" s="30" t="s">
        <v>92</v>
      </c>
      <c r="G53" s="23" t="s">
        <v>2082</v>
      </c>
      <c r="H53" s="79">
        <v>25896993</v>
      </c>
      <c r="I53" s="79">
        <v>25896993</v>
      </c>
      <c r="J53" s="23" t="s">
        <v>2083</v>
      </c>
      <c r="K53" s="23" t="s">
        <v>1262</v>
      </c>
      <c r="L53" s="23" t="s">
        <v>2081</v>
      </c>
    </row>
    <row r="54" spans="2:12" ht="33.75">
      <c r="B54" s="68" t="s">
        <v>2473</v>
      </c>
      <c r="C54" s="115" t="s">
        <v>93</v>
      </c>
      <c r="D54" s="28">
        <v>41640</v>
      </c>
      <c r="E54" s="29">
        <v>3</v>
      </c>
      <c r="F54" s="30" t="s">
        <v>87</v>
      </c>
      <c r="G54" s="23" t="s">
        <v>2076</v>
      </c>
      <c r="H54" s="79">
        <v>7200000</v>
      </c>
      <c r="I54" s="79">
        <v>7200000</v>
      </c>
      <c r="J54" s="23" t="s">
        <v>2072</v>
      </c>
      <c r="K54" s="23" t="s">
        <v>1262</v>
      </c>
      <c r="L54" s="23" t="s">
        <v>2079</v>
      </c>
    </row>
    <row r="55" spans="2:12" ht="45">
      <c r="B55" s="68" t="s">
        <v>192</v>
      </c>
      <c r="C55" s="115" t="s">
        <v>94</v>
      </c>
      <c r="D55" s="28">
        <v>41654</v>
      </c>
      <c r="E55" s="29">
        <v>9.7</v>
      </c>
      <c r="F55" s="30" t="s">
        <v>95</v>
      </c>
      <c r="G55" s="23" t="s">
        <v>2084</v>
      </c>
      <c r="H55" s="79">
        <v>75000000</v>
      </c>
      <c r="I55" s="79">
        <v>75000000</v>
      </c>
      <c r="J55" s="23" t="s">
        <v>2072</v>
      </c>
      <c r="K55" s="23" t="s">
        <v>1262</v>
      </c>
      <c r="L55" s="23" t="s">
        <v>2085</v>
      </c>
    </row>
    <row r="56" spans="2:12" ht="78.75">
      <c r="B56" s="68" t="s">
        <v>2474</v>
      </c>
      <c r="C56" s="115" t="s">
        <v>96</v>
      </c>
      <c r="D56" s="28">
        <v>41654</v>
      </c>
      <c r="E56" s="29">
        <v>3</v>
      </c>
      <c r="F56" s="30" t="s">
        <v>87</v>
      </c>
      <c r="G56" s="23" t="s">
        <v>2084</v>
      </c>
      <c r="H56" s="79">
        <v>44290000</v>
      </c>
      <c r="I56" s="79">
        <v>44290000</v>
      </c>
      <c r="J56" s="23" t="s">
        <v>2072</v>
      </c>
      <c r="K56" s="23" t="s">
        <v>1262</v>
      </c>
      <c r="L56" s="23" t="s">
        <v>2086</v>
      </c>
    </row>
    <row r="57" spans="2:12" ht="33.75">
      <c r="B57" s="68" t="s">
        <v>2472</v>
      </c>
      <c r="C57" s="115" t="s">
        <v>97</v>
      </c>
      <c r="D57" s="28">
        <v>41654</v>
      </c>
      <c r="E57" s="29">
        <v>7</v>
      </c>
      <c r="F57" s="30" t="s">
        <v>92</v>
      </c>
      <c r="G57" s="23" t="s">
        <v>2076</v>
      </c>
      <c r="H57" s="79">
        <v>9516138</v>
      </c>
      <c r="I57" s="79">
        <v>9516138</v>
      </c>
      <c r="J57" s="23" t="s">
        <v>2072</v>
      </c>
      <c r="K57" s="23" t="s">
        <v>1262</v>
      </c>
      <c r="L57" s="23" t="s">
        <v>2087</v>
      </c>
    </row>
    <row r="58" spans="2:12" ht="33.75">
      <c r="B58" s="68" t="s">
        <v>2472</v>
      </c>
      <c r="C58" s="115" t="s">
        <v>97</v>
      </c>
      <c r="D58" s="28">
        <v>41654</v>
      </c>
      <c r="E58" s="29">
        <v>7</v>
      </c>
      <c r="F58" s="30" t="s">
        <v>92</v>
      </c>
      <c r="G58" s="23" t="s">
        <v>2076</v>
      </c>
      <c r="H58" s="79">
        <v>9516138</v>
      </c>
      <c r="I58" s="79">
        <v>9516138</v>
      </c>
      <c r="J58" s="23" t="s">
        <v>2072</v>
      </c>
      <c r="K58" s="23" t="s">
        <v>1262</v>
      </c>
      <c r="L58" s="23" t="s">
        <v>2087</v>
      </c>
    </row>
    <row r="59" spans="2:12" ht="33.75">
      <c r="B59" s="68" t="s">
        <v>2475</v>
      </c>
      <c r="C59" s="115" t="s">
        <v>98</v>
      </c>
      <c r="D59" s="28">
        <v>41654</v>
      </c>
      <c r="E59" s="29">
        <v>7</v>
      </c>
      <c r="F59" s="30" t="s">
        <v>92</v>
      </c>
      <c r="G59" s="23" t="s">
        <v>2076</v>
      </c>
      <c r="H59" s="79">
        <v>36297414</v>
      </c>
      <c r="I59" s="79">
        <v>36297414</v>
      </c>
      <c r="J59" s="23" t="s">
        <v>2072</v>
      </c>
      <c r="K59" s="23" t="s">
        <v>1262</v>
      </c>
      <c r="L59" s="23" t="s">
        <v>2087</v>
      </c>
    </row>
    <row r="60" spans="2:12" ht="33.75">
      <c r="B60" s="68" t="s">
        <v>2475</v>
      </c>
      <c r="C60" s="115" t="s">
        <v>99</v>
      </c>
      <c r="D60" s="28">
        <v>41654</v>
      </c>
      <c r="E60" s="29">
        <v>7</v>
      </c>
      <c r="F60" s="30" t="s">
        <v>92</v>
      </c>
      <c r="G60" s="23" t="s">
        <v>2076</v>
      </c>
      <c r="H60" s="79">
        <v>28548414</v>
      </c>
      <c r="I60" s="79">
        <v>28548414</v>
      </c>
      <c r="J60" s="23" t="s">
        <v>2072</v>
      </c>
      <c r="K60" s="23" t="s">
        <v>1262</v>
      </c>
      <c r="L60" s="23" t="s">
        <v>2087</v>
      </c>
    </row>
    <row r="61" spans="2:12" ht="33.75">
      <c r="B61" s="68" t="s">
        <v>2475</v>
      </c>
      <c r="C61" s="115" t="s">
        <v>99</v>
      </c>
      <c r="D61" s="28">
        <v>41654</v>
      </c>
      <c r="E61" s="29">
        <v>7</v>
      </c>
      <c r="F61" s="30" t="s">
        <v>92</v>
      </c>
      <c r="G61" s="23" t="s">
        <v>2076</v>
      </c>
      <c r="H61" s="79">
        <v>28548414</v>
      </c>
      <c r="I61" s="79">
        <v>28548414</v>
      </c>
      <c r="J61" s="23" t="s">
        <v>2072</v>
      </c>
      <c r="K61" s="23" t="s">
        <v>1262</v>
      </c>
      <c r="L61" s="23" t="s">
        <v>2087</v>
      </c>
    </row>
    <row r="62" spans="2:12" ht="33.75">
      <c r="B62" s="68">
        <v>80121500</v>
      </c>
      <c r="C62" s="115" t="s">
        <v>100</v>
      </c>
      <c r="D62" s="28">
        <v>41654</v>
      </c>
      <c r="E62" s="29">
        <v>7</v>
      </c>
      <c r="F62" s="30" t="s">
        <v>92</v>
      </c>
      <c r="G62" s="23" t="s">
        <v>2076</v>
      </c>
      <c r="H62" s="79">
        <v>15225821</v>
      </c>
      <c r="I62" s="79">
        <v>15225821</v>
      </c>
      <c r="J62" s="23" t="s">
        <v>2072</v>
      </c>
      <c r="K62" s="23" t="s">
        <v>1262</v>
      </c>
      <c r="L62" s="23" t="s">
        <v>2087</v>
      </c>
    </row>
    <row r="63" spans="2:12" ht="33.75">
      <c r="B63" s="68">
        <v>80121500</v>
      </c>
      <c r="C63" s="115" t="s">
        <v>101</v>
      </c>
      <c r="D63" s="28">
        <v>41654</v>
      </c>
      <c r="E63" s="29">
        <v>7</v>
      </c>
      <c r="F63" s="30" t="s">
        <v>92</v>
      </c>
      <c r="G63" s="23" t="s">
        <v>2076</v>
      </c>
      <c r="H63" s="79">
        <v>28548414</v>
      </c>
      <c r="I63" s="79">
        <v>28548414</v>
      </c>
      <c r="J63" s="23" t="s">
        <v>2072</v>
      </c>
      <c r="K63" s="23" t="s">
        <v>1262</v>
      </c>
      <c r="L63" s="23" t="s">
        <v>2087</v>
      </c>
    </row>
    <row r="64" spans="2:12" ht="33.75">
      <c r="B64" s="68" t="s">
        <v>2476</v>
      </c>
      <c r="C64" s="115" t="s">
        <v>102</v>
      </c>
      <c r="D64" s="28">
        <v>41654</v>
      </c>
      <c r="E64" s="29">
        <v>7</v>
      </c>
      <c r="F64" s="30" t="s">
        <v>92</v>
      </c>
      <c r="G64" s="23" t="s">
        <v>2076</v>
      </c>
      <c r="H64" s="79">
        <v>21588821</v>
      </c>
      <c r="I64" s="79">
        <v>21588821</v>
      </c>
      <c r="J64" s="23" t="s">
        <v>2072</v>
      </c>
      <c r="K64" s="23" t="s">
        <v>1262</v>
      </c>
      <c r="L64" s="23" t="s">
        <v>2087</v>
      </c>
    </row>
    <row r="65" spans="2:12" ht="33.75">
      <c r="B65" s="68" t="s">
        <v>2476</v>
      </c>
      <c r="C65" s="115" t="s">
        <v>102</v>
      </c>
      <c r="D65" s="28">
        <v>41654</v>
      </c>
      <c r="E65" s="29">
        <v>7</v>
      </c>
      <c r="F65" s="30" t="s">
        <v>92</v>
      </c>
      <c r="G65" s="23" t="s">
        <v>2076</v>
      </c>
      <c r="H65" s="79">
        <v>15225821</v>
      </c>
      <c r="I65" s="79">
        <v>15225821</v>
      </c>
      <c r="J65" s="23" t="s">
        <v>2072</v>
      </c>
      <c r="K65" s="23" t="s">
        <v>1262</v>
      </c>
      <c r="L65" s="23" t="s">
        <v>2087</v>
      </c>
    </row>
    <row r="66" spans="2:12" ht="33.75">
      <c r="B66" s="68" t="s">
        <v>2472</v>
      </c>
      <c r="C66" s="115" t="s">
        <v>103</v>
      </c>
      <c r="D66" s="28">
        <v>41654</v>
      </c>
      <c r="E66" s="29">
        <v>7</v>
      </c>
      <c r="F66" s="30" t="s">
        <v>92</v>
      </c>
      <c r="G66" s="23" t="s">
        <v>2076</v>
      </c>
      <c r="H66" s="79">
        <v>9516138</v>
      </c>
      <c r="I66" s="79">
        <v>9516138</v>
      </c>
      <c r="J66" s="23" t="s">
        <v>2072</v>
      </c>
      <c r="K66" s="23" t="s">
        <v>1262</v>
      </c>
      <c r="L66" s="23" t="s">
        <v>2087</v>
      </c>
    </row>
    <row r="67" spans="2:12" ht="22.5">
      <c r="B67" s="68" t="s">
        <v>2477</v>
      </c>
      <c r="C67" s="115" t="s">
        <v>104</v>
      </c>
      <c r="D67" s="28">
        <v>41669</v>
      </c>
      <c r="E67" s="29">
        <v>9.733333333333333</v>
      </c>
      <c r="F67" s="30" t="s">
        <v>87</v>
      </c>
      <c r="G67" s="23" t="s">
        <v>2076</v>
      </c>
      <c r="H67" s="79">
        <v>4200000</v>
      </c>
      <c r="I67" s="79">
        <v>4200000</v>
      </c>
      <c r="J67" s="23" t="s">
        <v>2072</v>
      </c>
      <c r="K67" s="23" t="s">
        <v>1262</v>
      </c>
      <c r="L67" s="23" t="s">
        <v>2088</v>
      </c>
    </row>
    <row r="68" spans="2:12" ht="33.75">
      <c r="B68" s="68" t="s">
        <v>2478</v>
      </c>
      <c r="C68" s="115" t="s">
        <v>105</v>
      </c>
      <c r="D68" s="28">
        <v>41699</v>
      </c>
      <c r="E68" s="29">
        <v>1</v>
      </c>
      <c r="F68" s="30" t="s">
        <v>87</v>
      </c>
      <c r="G68" s="23" t="s">
        <v>2076</v>
      </c>
      <c r="H68" s="79">
        <v>123102049</v>
      </c>
      <c r="I68" s="79">
        <v>123102049</v>
      </c>
      <c r="J68" s="23" t="s">
        <v>2072</v>
      </c>
      <c r="K68" s="23" t="s">
        <v>1262</v>
      </c>
      <c r="L68" s="23" t="s">
        <v>2089</v>
      </c>
    </row>
    <row r="69" spans="2:12" ht="33.75">
      <c r="B69" s="68" t="s">
        <v>2478</v>
      </c>
      <c r="C69" s="115" t="s">
        <v>106</v>
      </c>
      <c r="D69" s="28">
        <v>41699</v>
      </c>
      <c r="E69" s="29">
        <v>1</v>
      </c>
      <c r="F69" s="30" t="s">
        <v>87</v>
      </c>
      <c r="G69" s="23" t="s">
        <v>2076</v>
      </c>
      <c r="H69" s="79">
        <v>94068008</v>
      </c>
      <c r="I69" s="79">
        <v>94068008</v>
      </c>
      <c r="J69" s="23" t="s">
        <v>2072</v>
      </c>
      <c r="K69" s="23" t="s">
        <v>1262</v>
      </c>
      <c r="L69" s="23" t="s">
        <v>2089</v>
      </c>
    </row>
    <row r="70" spans="2:12" ht="33.75">
      <c r="B70" s="68" t="s">
        <v>2464</v>
      </c>
      <c r="C70" s="115" t="s">
        <v>107</v>
      </c>
      <c r="D70" s="28">
        <v>41723</v>
      </c>
      <c r="E70" s="29">
        <v>7</v>
      </c>
      <c r="F70" s="30" t="s">
        <v>108</v>
      </c>
      <c r="G70" s="23" t="s">
        <v>2076</v>
      </c>
      <c r="H70" s="79">
        <v>50000000</v>
      </c>
      <c r="I70" s="79">
        <v>50000000</v>
      </c>
      <c r="J70" s="23" t="s">
        <v>2072</v>
      </c>
      <c r="K70" s="23" t="s">
        <v>1262</v>
      </c>
      <c r="L70" s="23" t="s">
        <v>2079</v>
      </c>
    </row>
    <row r="71" spans="2:12" ht="33.75">
      <c r="B71" s="68" t="s">
        <v>2479</v>
      </c>
      <c r="C71" s="115" t="s">
        <v>109</v>
      </c>
      <c r="D71" s="28">
        <v>41726</v>
      </c>
      <c r="E71" s="29">
        <v>6</v>
      </c>
      <c r="F71" s="30" t="s">
        <v>87</v>
      </c>
      <c r="G71" s="23" t="s">
        <v>2076</v>
      </c>
      <c r="H71" s="79">
        <v>27819990</v>
      </c>
      <c r="I71" s="79">
        <v>27819990</v>
      </c>
      <c r="J71" s="23" t="s">
        <v>2072</v>
      </c>
      <c r="K71" s="23" t="s">
        <v>1262</v>
      </c>
      <c r="L71" s="23" t="s">
        <v>2081</v>
      </c>
    </row>
    <row r="72" spans="2:12" ht="56.25">
      <c r="B72" s="68" t="s">
        <v>2480</v>
      </c>
      <c r="C72" s="115" t="s">
        <v>110</v>
      </c>
      <c r="D72" s="28">
        <v>41728</v>
      </c>
      <c r="E72" s="29">
        <v>3</v>
      </c>
      <c r="F72" s="30" t="s">
        <v>87</v>
      </c>
      <c r="G72" s="23" t="s">
        <v>2090</v>
      </c>
      <c r="H72" s="79">
        <v>4650000</v>
      </c>
      <c r="I72" s="79">
        <v>4650000</v>
      </c>
      <c r="J72" s="23" t="s">
        <v>2083</v>
      </c>
      <c r="K72" s="23" t="s">
        <v>1262</v>
      </c>
      <c r="L72" s="23" t="s">
        <v>2091</v>
      </c>
    </row>
    <row r="73" spans="2:12" ht="33.75">
      <c r="B73" s="68" t="s">
        <v>2481</v>
      </c>
      <c r="C73" s="115" t="s">
        <v>111</v>
      </c>
      <c r="D73" s="28">
        <v>41730</v>
      </c>
      <c r="E73" s="29">
        <v>6.7</v>
      </c>
      <c r="F73" s="30" t="s">
        <v>112</v>
      </c>
      <c r="G73" s="23" t="s">
        <v>2076</v>
      </c>
      <c r="H73" s="79">
        <v>298207400</v>
      </c>
      <c r="I73" s="79">
        <v>298207400</v>
      </c>
      <c r="J73" s="23" t="s">
        <v>2072</v>
      </c>
      <c r="K73" s="23" t="s">
        <v>1262</v>
      </c>
      <c r="L73" s="23" t="s">
        <v>2079</v>
      </c>
    </row>
    <row r="74" spans="2:12" ht="33.75">
      <c r="B74" s="68" t="s">
        <v>2482</v>
      </c>
      <c r="C74" s="115" t="s">
        <v>113</v>
      </c>
      <c r="D74" s="28">
        <v>41744</v>
      </c>
      <c r="E74" s="29">
        <v>8.2</v>
      </c>
      <c r="F74" s="30" t="s">
        <v>112</v>
      </c>
      <c r="G74" s="23" t="s">
        <v>2076</v>
      </c>
      <c r="H74" s="79">
        <v>280000000</v>
      </c>
      <c r="I74" s="79">
        <v>280000000</v>
      </c>
      <c r="J74" s="23" t="s">
        <v>2072</v>
      </c>
      <c r="K74" s="23" t="s">
        <v>1262</v>
      </c>
      <c r="L74" s="23" t="s">
        <v>2079</v>
      </c>
    </row>
    <row r="75" spans="2:12" ht="33.75">
      <c r="B75" s="68" t="s">
        <v>2483</v>
      </c>
      <c r="C75" s="115" t="s">
        <v>114</v>
      </c>
      <c r="D75" s="28">
        <v>41759</v>
      </c>
      <c r="E75" s="29">
        <v>1</v>
      </c>
      <c r="F75" s="30" t="s">
        <v>87</v>
      </c>
      <c r="G75" s="23" t="s">
        <v>2082</v>
      </c>
      <c r="H75" s="79">
        <v>4404026</v>
      </c>
      <c r="I75" s="79">
        <v>4404026</v>
      </c>
      <c r="J75" s="23" t="s">
        <v>2083</v>
      </c>
      <c r="K75" s="23" t="s">
        <v>1262</v>
      </c>
      <c r="L75" s="23" t="s">
        <v>2081</v>
      </c>
    </row>
    <row r="76" spans="2:12" ht="22.5">
      <c r="B76" s="68" t="s">
        <v>2484</v>
      </c>
      <c r="C76" s="115" t="s">
        <v>115</v>
      </c>
      <c r="D76" s="28">
        <v>41774</v>
      </c>
      <c r="E76" s="29">
        <v>9.733333333333333</v>
      </c>
      <c r="F76" s="30" t="s">
        <v>87</v>
      </c>
      <c r="G76" s="23" t="s">
        <v>2076</v>
      </c>
      <c r="H76" s="79">
        <v>20000000</v>
      </c>
      <c r="I76" s="79">
        <v>20000000</v>
      </c>
      <c r="J76" s="23" t="s">
        <v>2072</v>
      </c>
      <c r="K76" s="23" t="s">
        <v>1262</v>
      </c>
      <c r="L76" s="23" t="s">
        <v>2088</v>
      </c>
    </row>
    <row r="77" spans="2:12" ht="33.75">
      <c r="B77" s="68" t="s">
        <v>2482</v>
      </c>
      <c r="C77" s="115" t="s">
        <v>116</v>
      </c>
      <c r="D77" s="28">
        <v>41774</v>
      </c>
      <c r="E77" s="29">
        <v>6</v>
      </c>
      <c r="F77" s="30" t="s">
        <v>117</v>
      </c>
      <c r="G77" s="23" t="s">
        <v>2076</v>
      </c>
      <c r="H77" s="79">
        <v>550000000</v>
      </c>
      <c r="I77" s="79">
        <v>550000000</v>
      </c>
      <c r="J77" s="23" t="s">
        <v>2072</v>
      </c>
      <c r="K77" s="23" t="s">
        <v>1262</v>
      </c>
      <c r="L77" s="23" t="s">
        <v>2079</v>
      </c>
    </row>
    <row r="78" spans="2:12" ht="33.75">
      <c r="B78" s="68" t="s">
        <v>2481</v>
      </c>
      <c r="C78" s="115" t="s">
        <v>118</v>
      </c>
      <c r="D78" s="28">
        <v>41793</v>
      </c>
      <c r="E78" s="29">
        <v>3</v>
      </c>
      <c r="F78" s="30" t="s">
        <v>112</v>
      </c>
      <c r="G78" s="23" t="s">
        <v>2076</v>
      </c>
      <c r="H78" s="79">
        <v>149093628</v>
      </c>
      <c r="I78" s="79">
        <v>149093628</v>
      </c>
      <c r="J78" s="23" t="s">
        <v>2072</v>
      </c>
      <c r="K78" s="23" t="s">
        <v>1262</v>
      </c>
      <c r="L78" s="23" t="s">
        <v>2081</v>
      </c>
    </row>
    <row r="79" spans="2:12" ht="22.5">
      <c r="B79" s="68" t="s">
        <v>2485</v>
      </c>
      <c r="C79" s="115" t="s">
        <v>119</v>
      </c>
      <c r="D79" s="28">
        <v>41815</v>
      </c>
      <c r="E79" s="29">
        <v>5</v>
      </c>
      <c r="F79" s="30" t="s">
        <v>120</v>
      </c>
      <c r="G79" s="23" t="s">
        <v>2076</v>
      </c>
      <c r="H79" s="79">
        <v>255000000</v>
      </c>
      <c r="I79" s="79">
        <v>255000000</v>
      </c>
      <c r="J79" s="23" t="s">
        <v>2072</v>
      </c>
      <c r="K79" s="23" t="s">
        <v>1262</v>
      </c>
      <c r="L79" s="23" t="s">
        <v>2088</v>
      </c>
    </row>
    <row r="80" spans="2:12" ht="33.75">
      <c r="B80" s="68" t="s">
        <v>2482</v>
      </c>
      <c r="C80" s="115" t="s">
        <v>121</v>
      </c>
      <c r="D80" s="28">
        <v>41821</v>
      </c>
      <c r="E80" s="29">
        <v>4.666666666666667</v>
      </c>
      <c r="F80" s="30" t="s">
        <v>117</v>
      </c>
      <c r="G80" s="23" t="s">
        <v>2076</v>
      </c>
      <c r="H80" s="79">
        <v>864565200</v>
      </c>
      <c r="I80" s="79">
        <v>864565200</v>
      </c>
      <c r="J80" s="23" t="s">
        <v>2072</v>
      </c>
      <c r="K80" s="23" t="s">
        <v>1262</v>
      </c>
      <c r="L80" s="23" t="s">
        <v>2079</v>
      </c>
    </row>
    <row r="81" spans="2:12" ht="33.75">
      <c r="B81" s="68" t="s">
        <v>2481</v>
      </c>
      <c r="C81" s="115" t="s">
        <v>122</v>
      </c>
      <c r="D81" s="28">
        <v>41821</v>
      </c>
      <c r="E81" s="29">
        <v>4.666666666666667</v>
      </c>
      <c r="F81" s="30" t="s">
        <v>117</v>
      </c>
      <c r="G81" s="23" t="s">
        <v>2076</v>
      </c>
      <c r="H81" s="79">
        <v>100000000</v>
      </c>
      <c r="I81" s="79">
        <v>100000000</v>
      </c>
      <c r="J81" s="23" t="s">
        <v>2072</v>
      </c>
      <c r="K81" s="23" t="s">
        <v>1262</v>
      </c>
      <c r="L81" s="23" t="s">
        <v>2079</v>
      </c>
    </row>
    <row r="82" spans="2:12" ht="33.75">
      <c r="B82" s="68" t="s">
        <v>2482</v>
      </c>
      <c r="C82" s="115" t="s">
        <v>123</v>
      </c>
      <c r="D82" s="28">
        <v>41835</v>
      </c>
      <c r="E82" s="29">
        <v>5</v>
      </c>
      <c r="F82" s="30" t="s">
        <v>117</v>
      </c>
      <c r="G82" s="23" t="s">
        <v>2076</v>
      </c>
      <c r="H82" s="79">
        <v>1214000000</v>
      </c>
      <c r="I82" s="79">
        <v>1214000000</v>
      </c>
      <c r="J82" s="23" t="s">
        <v>2072</v>
      </c>
      <c r="K82" s="23" t="s">
        <v>1262</v>
      </c>
      <c r="L82" s="23" t="s">
        <v>2079</v>
      </c>
    </row>
    <row r="83" spans="2:12" ht="33.75">
      <c r="B83" s="68" t="s">
        <v>2481</v>
      </c>
      <c r="C83" s="115" t="s">
        <v>124</v>
      </c>
      <c r="D83" s="28">
        <v>41835</v>
      </c>
      <c r="E83" s="29">
        <v>5.7</v>
      </c>
      <c r="F83" s="30" t="s">
        <v>112</v>
      </c>
      <c r="G83" s="23" t="s">
        <v>2076</v>
      </c>
      <c r="H83" s="79">
        <v>252988840</v>
      </c>
      <c r="I83" s="79">
        <v>252988840</v>
      </c>
      <c r="J83" s="23" t="s">
        <v>2072</v>
      </c>
      <c r="K83" s="23" t="s">
        <v>1262</v>
      </c>
      <c r="L83" s="23" t="s">
        <v>2081</v>
      </c>
    </row>
    <row r="84" spans="2:12" ht="33.75">
      <c r="B84" s="68" t="s">
        <v>2486</v>
      </c>
      <c r="C84" s="115" t="s">
        <v>125</v>
      </c>
      <c r="D84" s="28">
        <v>41835</v>
      </c>
      <c r="E84" s="29">
        <v>5</v>
      </c>
      <c r="F84" s="30" t="s">
        <v>92</v>
      </c>
      <c r="G84" s="23" t="s">
        <v>2076</v>
      </c>
      <c r="H84" s="79">
        <v>55440000</v>
      </c>
      <c r="I84" s="79">
        <v>55440000</v>
      </c>
      <c r="J84" s="23" t="s">
        <v>2072</v>
      </c>
      <c r="K84" s="23" t="s">
        <v>1262</v>
      </c>
      <c r="L84" s="23" t="s">
        <v>2092</v>
      </c>
    </row>
    <row r="85" spans="2:12" ht="33.75">
      <c r="B85" s="68" t="s">
        <v>2486</v>
      </c>
      <c r="C85" s="115" t="s">
        <v>125</v>
      </c>
      <c r="D85" s="28">
        <v>41835</v>
      </c>
      <c r="E85" s="29">
        <v>5</v>
      </c>
      <c r="F85" s="30" t="s">
        <v>92</v>
      </c>
      <c r="G85" s="23" t="s">
        <v>2076</v>
      </c>
      <c r="H85" s="79">
        <v>55440000</v>
      </c>
      <c r="I85" s="79">
        <v>55440000</v>
      </c>
      <c r="J85" s="23" t="s">
        <v>2072</v>
      </c>
      <c r="K85" s="23" t="s">
        <v>1262</v>
      </c>
      <c r="L85" s="23" t="s">
        <v>2092</v>
      </c>
    </row>
    <row r="86" spans="2:12" ht="33.75">
      <c r="B86" s="68" t="s">
        <v>2486</v>
      </c>
      <c r="C86" s="115" t="s">
        <v>126</v>
      </c>
      <c r="D86" s="28">
        <v>41835</v>
      </c>
      <c r="E86" s="29">
        <v>5</v>
      </c>
      <c r="F86" s="30" t="s">
        <v>92</v>
      </c>
      <c r="G86" s="23" t="s">
        <v>2076</v>
      </c>
      <c r="H86" s="79">
        <v>34650000</v>
      </c>
      <c r="I86" s="79">
        <v>34650000</v>
      </c>
      <c r="J86" s="23" t="s">
        <v>2072</v>
      </c>
      <c r="K86" s="23" t="s">
        <v>1262</v>
      </c>
      <c r="L86" s="23" t="s">
        <v>2092</v>
      </c>
    </row>
    <row r="87" spans="2:12" ht="33.75">
      <c r="B87" s="68" t="s">
        <v>2486</v>
      </c>
      <c r="C87" s="115" t="s">
        <v>126</v>
      </c>
      <c r="D87" s="28">
        <v>41835</v>
      </c>
      <c r="E87" s="29">
        <v>5</v>
      </c>
      <c r="F87" s="30" t="s">
        <v>92</v>
      </c>
      <c r="G87" s="23" t="s">
        <v>2076</v>
      </c>
      <c r="H87" s="79">
        <v>34650000</v>
      </c>
      <c r="I87" s="79">
        <v>34650000</v>
      </c>
      <c r="J87" s="23" t="s">
        <v>2072</v>
      </c>
      <c r="K87" s="23" t="s">
        <v>1262</v>
      </c>
      <c r="L87" s="23" t="s">
        <v>2092</v>
      </c>
    </row>
    <row r="88" spans="2:12" ht="33.75">
      <c r="B88" s="68" t="s">
        <v>2486</v>
      </c>
      <c r="C88" s="115" t="s">
        <v>126</v>
      </c>
      <c r="D88" s="28">
        <v>41835</v>
      </c>
      <c r="E88" s="29">
        <v>5</v>
      </c>
      <c r="F88" s="30" t="s">
        <v>92</v>
      </c>
      <c r="G88" s="23" t="s">
        <v>2076</v>
      </c>
      <c r="H88" s="79">
        <v>34650000</v>
      </c>
      <c r="I88" s="79">
        <v>34650000</v>
      </c>
      <c r="J88" s="23" t="s">
        <v>2072</v>
      </c>
      <c r="K88" s="23" t="s">
        <v>1262</v>
      </c>
      <c r="L88" s="23" t="s">
        <v>2092</v>
      </c>
    </row>
    <row r="89" spans="2:12" ht="33.75">
      <c r="B89" s="68" t="s">
        <v>2486</v>
      </c>
      <c r="C89" s="115" t="s">
        <v>126</v>
      </c>
      <c r="D89" s="28">
        <v>41835</v>
      </c>
      <c r="E89" s="29">
        <v>5</v>
      </c>
      <c r="F89" s="30" t="s">
        <v>92</v>
      </c>
      <c r="G89" s="23" t="s">
        <v>2076</v>
      </c>
      <c r="H89" s="79">
        <v>34650000</v>
      </c>
      <c r="I89" s="79">
        <v>34650000</v>
      </c>
      <c r="J89" s="23" t="s">
        <v>2072</v>
      </c>
      <c r="K89" s="23" t="s">
        <v>1262</v>
      </c>
      <c r="L89" s="23" t="s">
        <v>2092</v>
      </c>
    </row>
    <row r="90" spans="2:12" ht="33.75">
      <c r="B90" s="68" t="s">
        <v>2486</v>
      </c>
      <c r="C90" s="115" t="s">
        <v>126</v>
      </c>
      <c r="D90" s="28">
        <v>41835</v>
      </c>
      <c r="E90" s="29">
        <v>5</v>
      </c>
      <c r="F90" s="30" t="s">
        <v>92</v>
      </c>
      <c r="G90" s="23" t="s">
        <v>2076</v>
      </c>
      <c r="H90" s="79">
        <v>34650000</v>
      </c>
      <c r="I90" s="79">
        <v>34650000</v>
      </c>
      <c r="J90" s="23" t="s">
        <v>2072</v>
      </c>
      <c r="K90" s="23" t="s">
        <v>1262</v>
      </c>
      <c r="L90" s="23" t="s">
        <v>2092</v>
      </c>
    </row>
    <row r="91" spans="2:12" ht="33.75">
      <c r="B91" s="68" t="s">
        <v>2486</v>
      </c>
      <c r="C91" s="115" t="s">
        <v>126</v>
      </c>
      <c r="D91" s="28">
        <v>41835</v>
      </c>
      <c r="E91" s="29">
        <v>5</v>
      </c>
      <c r="F91" s="30" t="s">
        <v>92</v>
      </c>
      <c r="G91" s="23" t="s">
        <v>2076</v>
      </c>
      <c r="H91" s="79">
        <v>34650000</v>
      </c>
      <c r="I91" s="79">
        <v>34650000</v>
      </c>
      <c r="J91" s="23" t="s">
        <v>2072</v>
      </c>
      <c r="K91" s="23" t="s">
        <v>1262</v>
      </c>
      <c r="L91" s="23" t="s">
        <v>2092</v>
      </c>
    </row>
    <row r="92" spans="2:12" ht="33.75">
      <c r="B92" s="68" t="s">
        <v>2486</v>
      </c>
      <c r="C92" s="115" t="s">
        <v>126</v>
      </c>
      <c r="D92" s="28">
        <v>41835</v>
      </c>
      <c r="E92" s="29">
        <v>5</v>
      </c>
      <c r="F92" s="30" t="s">
        <v>92</v>
      </c>
      <c r="G92" s="23" t="s">
        <v>2076</v>
      </c>
      <c r="H92" s="79">
        <v>34650000</v>
      </c>
      <c r="I92" s="79">
        <v>34650000</v>
      </c>
      <c r="J92" s="23" t="s">
        <v>2072</v>
      </c>
      <c r="K92" s="23" t="s">
        <v>1262</v>
      </c>
      <c r="L92" s="23" t="s">
        <v>2092</v>
      </c>
    </row>
    <row r="93" spans="2:12" ht="33.75">
      <c r="B93" s="68" t="s">
        <v>2486</v>
      </c>
      <c r="C93" s="115" t="s">
        <v>126</v>
      </c>
      <c r="D93" s="28">
        <v>41835</v>
      </c>
      <c r="E93" s="29">
        <v>5</v>
      </c>
      <c r="F93" s="30" t="s">
        <v>92</v>
      </c>
      <c r="G93" s="23" t="s">
        <v>2076</v>
      </c>
      <c r="H93" s="79">
        <v>34650000</v>
      </c>
      <c r="I93" s="79">
        <v>34650000</v>
      </c>
      <c r="J93" s="23" t="s">
        <v>2072</v>
      </c>
      <c r="K93" s="23" t="s">
        <v>1262</v>
      </c>
      <c r="L93" s="23" t="s">
        <v>2092</v>
      </c>
    </row>
    <row r="94" spans="2:12" ht="33.75">
      <c r="B94" s="68" t="s">
        <v>2486</v>
      </c>
      <c r="C94" s="115" t="s">
        <v>126</v>
      </c>
      <c r="D94" s="28">
        <v>41835</v>
      </c>
      <c r="E94" s="29">
        <v>5</v>
      </c>
      <c r="F94" s="30" t="s">
        <v>92</v>
      </c>
      <c r="G94" s="23" t="s">
        <v>2076</v>
      </c>
      <c r="H94" s="79">
        <v>34650000</v>
      </c>
      <c r="I94" s="79">
        <v>34650000</v>
      </c>
      <c r="J94" s="23" t="s">
        <v>2072</v>
      </c>
      <c r="K94" s="23" t="s">
        <v>1262</v>
      </c>
      <c r="L94" s="23" t="s">
        <v>2092</v>
      </c>
    </row>
    <row r="95" spans="2:12" ht="33.75">
      <c r="B95" s="68" t="s">
        <v>2486</v>
      </c>
      <c r="C95" s="115" t="s">
        <v>126</v>
      </c>
      <c r="D95" s="28">
        <v>41835</v>
      </c>
      <c r="E95" s="29">
        <v>5</v>
      </c>
      <c r="F95" s="30" t="s">
        <v>92</v>
      </c>
      <c r="G95" s="23" t="s">
        <v>2076</v>
      </c>
      <c r="H95" s="79">
        <v>34650000</v>
      </c>
      <c r="I95" s="79">
        <v>34650000</v>
      </c>
      <c r="J95" s="23" t="s">
        <v>2072</v>
      </c>
      <c r="K95" s="23" t="s">
        <v>1262</v>
      </c>
      <c r="L95" s="23" t="s">
        <v>2092</v>
      </c>
    </row>
    <row r="96" spans="2:12" ht="33.75">
      <c r="B96" s="68" t="s">
        <v>2486</v>
      </c>
      <c r="C96" s="115" t="s">
        <v>126</v>
      </c>
      <c r="D96" s="28">
        <v>41835</v>
      </c>
      <c r="E96" s="29">
        <v>5</v>
      </c>
      <c r="F96" s="30" t="s">
        <v>92</v>
      </c>
      <c r="G96" s="23" t="s">
        <v>2076</v>
      </c>
      <c r="H96" s="79">
        <v>34650000</v>
      </c>
      <c r="I96" s="79">
        <v>34650000</v>
      </c>
      <c r="J96" s="23" t="s">
        <v>2072</v>
      </c>
      <c r="K96" s="23" t="s">
        <v>1262</v>
      </c>
      <c r="L96" s="23" t="s">
        <v>2092</v>
      </c>
    </row>
    <row r="97" spans="2:12" ht="33.75">
      <c r="B97" s="68" t="s">
        <v>2486</v>
      </c>
      <c r="C97" s="115" t="s">
        <v>126</v>
      </c>
      <c r="D97" s="28">
        <v>41835</v>
      </c>
      <c r="E97" s="29">
        <v>5</v>
      </c>
      <c r="F97" s="30" t="s">
        <v>92</v>
      </c>
      <c r="G97" s="23" t="s">
        <v>2076</v>
      </c>
      <c r="H97" s="79">
        <v>34650000</v>
      </c>
      <c r="I97" s="79">
        <v>34650000</v>
      </c>
      <c r="J97" s="23" t="s">
        <v>2072</v>
      </c>
      <c r="K97" s="23" t="s">
        <v>1262</v>
      </c>
      <c r="L97" s="23" t="s">
        <v>2092</v>
      </c>
    </row>
    <row r="98" spans="2:12" ht="33.75">
      <c r="B98" s="68" t="s">
        <v>2486</v>
      </c>
      <c r="C98" s="115" t="s">
        <v>127</v>
      </c>
      <c r="D98" s="28">
        <v>41835</v>
      </c>
      <c r="E98" s="29">
        <v>5</v>
      </c>
      <c r="F98" s="30" t="s">
        <v>92</v>
      </c>
      <c r="G98" s="23" t="s">
        <v>2076</v>
      </c>
      <c r="H98" s="79">
        <v>9240000</v>
      </c>
      <c r="I98" s="79">
        <v>9240000</v>
      </c>
      <c r="J98" s="23" t="s">
        <v>2072</v>
      </c>
      <c r="K98" s="23" t="s">
        <v>1262</v>
      </c>
      <c r="L98" s="23" t="s">
        <v>2092</v>
      </c>
    </row>
    <row r="99" spans="2:12" ht="33.75">
      <c r="B99" s="68" t="s">
        <v>2486</v>
      </c>
      <c r="C99" s="115" t="s">
        <v>127</v>
      </c>
      <c r="D99" s="28">
        <v>41835</v>
      </c>
      <c r="E99" s="29">
        <v>5</v>
      </c>
      <c r="F99" s="30" t="s">
        <v>92</v>
      </c>
      <c r="G99" s="23" t="s">
        <v>2076</v>
      </c>
      <c r="H99" s="79">
        <v>9240000</v>
      </c>
      <c r="I99" s="79">
        <v>9240000</v>
      </c>
      <c r="J99" s="23" t="s">
        <v>2072</v>
      </c>
      <c r="K99" s="23" t="s">
        <v>1262</v>
      </c>
      <c r="L99" s="23" t="s">
        <v>2092</v>
      </c>
    </row>
    <row r="100" spans="2:12" ht="33.75">
      <c r="B100" s="68" t="s">
        <v>2487</v>
      </c>
      <c r="C100" s="115" t="s">
        <v>128</v>
      </c>
      <c r="D100" s="28">
        <v>41835</v>
      </c>
      <c r="E100" s="29">
        <v>5</v>
      </c>
      <c r="F100" s="30" t="s">
        <v>117</v>
      </c>
      <c r="G100" s="23" t="s">
        <v>2076</v>
      </c>
      <c r="H100" s="79">
        <v>54033205</v>
      </c>
      <c r="I100" s="79">
        <v>54033205</v>
      </c>
      <c r="J100" s="23" t="s">
        <v>2072</v>
      </c>
      <c r="K100" s="23" t="s">
        <v>1262</v>
      </c>
      <c r="L100" s="23" t="s">
        <v>2092</v>
      </c>
    </row>
    <row r="101" spans="2:12" ht="33.75">
      <c r="B101" s="68" t="s">
        <v>2487</v>
      </c>
      <c r="C101" s="115" t="s">
        <v>129</v>
      </c>
      <c r="D101" s="28">
        <v>41835</v>
      </c>
      <c r="E101" s="29">
        <v>5</v>
      </c>
      <c r="F101" s="30" t="s">
        <v>117</v>
      </c>
      <c r="G101" s="23" t="s">
        <v>2076</v>
      </c>
      <c r="H101" s="79">
        <v>26909593</v>
      </c>
      <c r="I101" s="79">
        <v>26909593</v>
      </c>
      <c r="J101" s="23" t="s">
        <v>2072</v>
      </c>
      <c r="K101" s="23" t="s">
        <v>1262</v>
      </c>
      <c r="L101" s="23" t="s">
        <v>2092</v>
      </c>
    </row>
    <row r="102" spans="2:12" ht="33.75">
      <c r="B102" s="68" t="s">
        <v>2487</v>
      </c>
      <c r="C102" s="115" t="s">
        <v>130</v>
      </c>
      <c r="D102" s="28">
        <v>41835</v>
      </c>
      <c r="E102" s="29">
        <v>5</v>
      </c>
      <c r="F102" s="30" t="s">
        <v>117</v>
      </c>
      <c r="G102" s="23" t="s">
        <v>2076</v>
      </c>
      <c r="H102" s="79">
        <v>8700984</v>
      </c>
      <c r="I102" s="79">
        <v>8700984</v>
      </c>
      <c r="J102" s="23" t="s">
        <v>2072</v>
      </c>
      <c r="K102" s="23" t="s">
        <v>1262</v>
      </c>
      <c r="L102" s="23" t="s">
        <v>2092</v>
      </c>
    </row>
    <row r="103" spans="2:12" ht="33.75">
      <c r="B103" s="68" t="s">
        <v>2487</v>
      </c>
      <c r="C103" s="115" t="s">
        <v>131</v>
      </c>
      <c r="D103" s="28">
        <v>41835</v>
      </c>
      <c r="E103" s="29">
        <v>5</v>
      </c>
      <c r="F103" s="30" t="s">
        <v>117</v>
      </c>
      <c r="G103" s="23" t="s">
        <v>2076</v>
      </c>
      <c r="H103" s="79">
        <v>13190057</v>
      </c>
      <c r="I103" s="79">
        <v>13190057</v>
      </c>
      <c r="J103" s="23" t="s">
        <v>2072</v>
      </c>
      <c r="K103" s="23" t="s">
        <v>1262</v>
      </c>
      <c r="L103" s="23" t="s">
        <v>2092</v>
      </c>
    </row>
    <row r="104" spans="2:12" ht="33.75">
      <c r="B104" s="68" t="s">
        <v>2487</v>
      </c>
      <c r="C104" s="115" t="s">
        <v>132</v>
      </c>
      <c r="D104" s="28">
        <v>41835</v>
      </c>
      <c r="E104" s="29">
        <v>5</v>
      </c>
      <c r="F104" s="30" t="s">
        <v>117</v>
      </c>
      <c r="G104" s="23" t="s">
        <v>2076</v>
      </c>
      <c r="H104" s="79">
        <v>11258730</v>
      </c>
      <c r="I104" s="79">
        <v>11258730</v>
      </c>
      <c r="J104" s="23" t="s">
        <v>2072</v>
      </c>
      <c r="K104" s="23" t="s">
        <v>1262</v>
      </c>
      <c r="L104" s="23" t="s">
        <v>2092</v>
      </c>
    </row>
    <row r="105" spans="2:12" ht="33.75">
      <c r="B105" s="68" t="s">
        <v>2487</v>
      </c>
      <c r="C105" s="115" t="s">
        <v>133</v>
      </c>
      <c r="D105" s="28">
        <v>41835</v>
      </c>
      <c r="E105" s="29">
        <v>5</v>
      </c>
      <c r="F105" s="30" t="s">
        <v>117</v>
      </c>
      <c r="G105" s="23" t="s">
        <v>2076</v>
      </c>
      <c r="H105" s="79">
        <v>6842342</v>
      </c>
      <c r="I105" s="79">
        <v>6842342</v>
      </c>
      <c r="J105" s="23" t="s">
        <v>2072</v>
      </c>
      <c r="K105" s="23" t="s">
        <v>1262</v>
      </c>
      <c r="L105" s="23" t="s">
        <v>2092</v>
      </c>
    </row>
    <row r="106" spans="2:12" ht="33.75">
      <c r="B106" s="68" t="s">
        <v>2487</v>
      </c>
      <c r="C106" s="115" t="s">
        <v>134</v>
      </c>
      <c r="D106" s="28">
        <v>41835</v>
      </c>
      <c r="E106" s="29">
        <v>5</v>
      </c>
      <c r="F106" s="30" t="s">
        <v>117</v>
      </c>
      <c r="G106" s="23" t="s">
        <v>2076</v>
      </c>
      <c r="H106" s="79">
        <v>718671</v>
      </c>
      <c r="I106" s="79">
        <v>718671</v>
      </c>
      <c r="J106" s="23" t="s">
        <v>2072</v>
      </c>
      <c r="K106" s="23" t="s">
        <v>1262</v>
      </c>
      <c r="L106" s="23" t="s">
        <v>2092</v>
      </c>
    </row>
    <row r="107" spans="2:12" ht="33.75">
      <c r="B107" s="68" t="s">
        <v>2487</v>
      </c>
      <c r="C107" s="115" t="s">
        <v>135</v>
      </c>
      <c r="D107" s="28">
        <v>41835</v>
      </c>
      <c r="E107" s="29">
        <v>5</v>
      </c>
      <c r="F107" s="30" t="s">
        <v>117</v>
      </c>
      <c r="G107" s="23" t="s">
        <v>2076</v>
      </c>
      <c r="H107" s="79">
        <v>28284690</v>
      </c>
      <c r="I107" s="79">
        <v>28284690</v>
      </c>
      <c r="J107" s="23" t="s">
        <v>2072</v>
      </c>
      <c r="K107" s="23" t="s">
        <v>1262</v>
      </c>
      <c r="L107" s="23" t="s">
        <v>2092</v>
      </c>
    </row>
    <row r="108" spans="2:12" ht="33.75">
      <c r="B108" s="68" t="s">
        <v>2487</v>
      </c>
      <c r="C108" s="115" t="s">
        <v>136</v>
      </c>
      <c r="D108" s="28">
        <v>41835</v>
      </c>
      <c r="E108" s="29">
        <v>5</v>
      </c>
      <c r="F108" s="30" t="s">
        <v>117</v>
      </c>
      <c r="G108" s="23" t="s">
        <v>2076</v>
      </c>
      <c r="H108" s="79">
        <v>20123576</v>
      </c>
      <c r="I108" s="79">
        <v>20123576</v>
      </c>
      <c r="J108" s="23" t="s">
        <v>2072</v>
      </c>
      <c r="K108" s="23" t="s">
        <v>1262</v>
      </c>
      <c r="L108" s="23" t="s">
        <v>2092</v>
      </c>
    </row>
    <row r="109" spans="2:12" ht="33.75">
      <c r="B109" s="68" t="s">
        <v>2487</v>
      </c>
      <c r="C109" s="115" t="s">
        <v>137</v>
      </c>
      <c r="D109" s="28">
        <v>41835</v>
      </c>
      <c r="E109" s="29">
        <v>5</v>
      </c>
      <c r="F109" s="30" t="s">
        <v>117</v>
      </c>
      <c r="G109" s="23" t="s">
        <v>2076</v>
      </c>
      <c r="H109" s="79">
        <v>8904250</v>
      </c>
      <c r="I109" s="79">
        <v>8904250</v>
      </c>
      <c r="J109" s="23" t="s">
        <v>2072</v>
      </c>
      <c r="K109" s="23" t="s">
        <v>1262</v>
      </c>
      <c r="L109" s="23" t="s">
        <v>2092</v>
      </c>
    </row>
    <row r="110" spans="2:12" ht="33.75">
      <c r="B110" s="68" t="s">
        <v>2487</v>
      </c>
      <c r="C110" s="115" t="s">
        <v>138</v>
      </c>
      <c r="D110" s="28">
        <v>41835</v>
      </c>
      <c r="E110" s="29">
        <v>5</v>
      </c>
      <c r="F110" s="30" t="s">
        <v>117</v>
      </c>
      <c r="G110" s="23" t="s">
        <v>2076</v>
      </c>
      <c r="H110" s="79">
        <v>7627470</v>
      </c>
      <c r="I110" s="79">
        <v>7627470</v>
      </c>
      <c r="J110" s="23" t="s">
        <v>2072</v>
      </c>
      <c r="K110" s="23" t="s">
        <v>1262</v>
      </c>
      <c r="L110" s="23" t="s">
        <v>2092</v>
      </c>
    </row>
    <row r="111" spans="2:12" ht="33.75">
      <c r="B111" s="68" t="s">
        <v>2487</v>
      </c>
      <c r="C111" s="115" t="s">
        <v>139</v>
      </c>
      <c r="D111" s="28">
        <v>41835</v>
      </c>
      <c r="E111" s="29">
        <v>5</v>
      </c>
      <c r="F111" s="30" t="s">
        <v>117</v>
      </c>
      <c r="G111" s="23" t="s">
        <v>2076</v>
      </c>
      <c r="H111" s="79">
        <v>11686666</v>
      </c>
      <c r="I111" s="79">
        <v>11686666</v>
      </c>
      <c r="J111" s="23" t="s">
        <v>2072</v>
      </c>
      <c r="K111" s="23" t="s">
        <v>1262</v>
      </c>
      <c r="L111" s="23" t="s">
        <v>2092</v>
      </c>
    </row>
    <row r="112" spans="2:12" ht="33.75">
      <c r="B112" s="68" t="s">
        <v>2487</v>
      </c>
      <c r="C112" s="115" t="s">
        <v>140</v>
      </c>
      <c r="D112" s="28">
        <v>41835</v>
      </c>
      <c r="E112" s="29">
        <v>5</v>
      </c>
      <c r="F112" s="30" t="s">
        <v>117</v>
      </c>
      <c r="G112" s="23" t="s">
        <v>2076</v>
      </c>
      <c r="H112" s="79">
        <v>24000000</v>
      </c>
      <c r="I112" s="79">
        <v>24000000</v>
      </c>
      <c r="J112" s="23" t="s">
        <v>2072</v>
      </c>
      <c r="K112" s="23" t="s">
        <v>1262</v>
      </c>
      <c r="L112" s="23" t="s">
        <v>2092</v>
      </c>
    </row>
    <row r="113" spans="2:12" ht="33.75">
      <c r="B113" s="68" t="s">
        <v>2487</v>
      </c>
      <c r="C113" s="115" t="s">
        <v>141</v>
      </c>
      <c r="D113" s="28">
        <v>41835</v>
      </c>
      <c r="E113" s="29">
        <v>5</v>
      </c>
      <c r="F113" s="30" t="s">
        <v>117</v>
      </c>
      <c r="G113" s="23" t="s">
        <v>2076</v>
      </c>
      <c r="H113" s="79">
        <v>17598365</v>
      </c>
      <c r="I113" s="79">
        <v>17598365</v>
      </c>
      <c r="J113" s="23" t="s">
        <v>2072</v>
      </c>
      <c r="K113" s="23" t="s">
        <v>1262</v>
      </c>
      <c r="L113" s="23" t="s">
        <v>2092</v>
      </c>
    </row>
    <row r="114" spans="2:12" ht="33.75">
      <c r="B114" s="68" t="s">
        <v>2487</v>
      </c>
      <c r="C114" s="115" t="s">
        <v>142</v>
      </c>
      <c r="D114" s="28">
        <v>41835</v>
      </c>
      <c r="E114" s="29">
        <v>5</v>
      </c>
      <c r="F114" s="30" t="s">
        <v>117</v>
      </c>
      <c r="G114" s="23" t="s">
        <v>2076</v>
      </c>
      <c r="H114" s="79">
        <v>39950344</v>
      </c>
      <c r="I114" s="79">
        <v>39950344</v>
      </c>
      <c r="J114" s="23" t="s">
        <v>2072</v>
      </c>
      <c r="K114" s="23" t="s">
        <v>1262</v>
      </c>
      <c r="L114" s="23" t="s">
        <v>2092</v>
      </c>
    </row>
    <row r="115" spans="2:12" ht="33.75">
      <c r="B115" s="68" t="s">
        <v>2487</v>
      </c>
      <c r="C115" s="115" t="s">
        <v>143</v>
      </c>
      <c r="D115" s="28">
        <v>41835</v>
      </c>
      <c r="E115" s="29">
        <v>5</v>
      </c>
      <c r="F115" s="30" t="s">
        <v>117</v>
      </c>
      <c r="G115" s="23" t="s">
        <v>2076</v>
      </c>
      <c r="H115" s="79">
        <v>20089334</v>
      </c>
      <c r="I115" s="79">
        <v>20089334</v>
      </c>
      <c r="J115" s="23" t="s">
        <v>2072</v>
      </c>
      <c r="K115" s="23" t="s">
        <v>1262</v>
      </c>
      <c r="L115" s="23" t="s">
        <v>2092</v>
      </c>
    </row>
    <row r="116" spans="2:12" ht="33.75">
      <c r="B116" s="68" t="s">
        <v>2487</v>
      </c>
      <c r="C116" s="115" t="s">
        <v>144</v>
      </c>
      <c r="D116" s="28">
        <v>41835</v>
      </c>
      <c r="E116" s="29">
        <v>5</v>
      </c>
      <c r="F116" s="30" t="s">
        <v>117</v>
      </c>
      <c r="G116" s="23" t="s">
        <v>2076</v>
      </c>
      <c r="H116" s="79">
        <v>23964432</v>
      </c>
      <c r="I116" s="79">
        <v>23964432</v>
      </c>
      <c r="J116" s="23" t="s">
        <v>2072</v>
      </c>
      <c r="K116" s="23" t="s">
        <v>1262</v>
      </c>
      <c r="L116" s="23" t="s">
        <v>2092</v>
      </c>
    </row>
    <row r="117" spans="2:12" ht="33.75">
      <c r="B117" s="68" t="s">
        <v>2487</v>
      </c>
      <c r="C117" s="115" t="s">
        <v>145</v>
      </c>
      <c r="D117" s="28">
        <v>41835</v>
      </c>
      <c r="E117" s="29">
        <v>5</v>
      </c>
      <c r="F117" s="30" t="s">
        <v>117</v>
      </c>
      <c r="G117" s="23" t="s">
        <v>2076</v>
      </c>
      <c r="H117" s="79">
        <v>14381645</v>
      </c>
      <c r="I117" s="79">
        <v>14381645</v>
      </c>
      <c r="J117" s="23" t="s">
        <v>2072</v>
      </c>
      <c r="K117" s="23" t="s">
        <v>1262</v>
      </c>
      <c r="L117" s="23" t="s">
        <v>2092</v>
      </c>
    </row>
    <row r="118" spans="2:12" ht="33.75">
      <c r="B118" s="68" t="s">
        <v>2487</v>
      </c>
      <c r="C118" s="115" t="s">
        <v>146</v>
      </c>
      <c r="D118" s="28">
        <v>41835</v>
      </c>
      <c r="E118" s="29">
        <v>5</v>
      </c>
      <c r="F118" s="30" t="s">
        <v>117</v>
      </c>
      <c r="G118" s="23" t="s">
        <v>2076</v>
      </c>
      <c r="H118" s="79">
        <v>12594671</v>
      </c>
      <c r="I118" s="79">
        <v>12594671</v>
      </c>
      <c r="J118" s="23" t="s">
        <v>2072</v>
      </c>
      <c r="K118" s="23" t="s">
        <v>1262</v>
      </c>
      <c r="L118" s="23" t="s">
        <v>2092</v>
      </c>
    </row>
    <row r="119" spans="2:12" ht="33.75">
      <c r="B119" s="68" t="s">
        <v>2487</v>
      </c>
      <c r="C119" s="115" t="s">
        <v>147</v>
      </c>
      <c r="D119" s="28">
        <v>41835</v>
      </c>
      <c r="E119" s="29">
        <v>5</v>
      </c>
      <c r="F119" s="30" t="s">
        <v>117</v>
      </c>
      <c r="G119" s="23" t="s">
        <v>2076</v>
      </c>
      <c r="H119" s="79">
        <v>12820283</v>
      </c>
      <c r="I119" s="79">
        <v>12820283</v>
      </c>
      <c r="J119" s="23" t="s">
        <v>2072</v>
      </c>
      <c r="K119" s="23" t="s">
        <v>1262</v>
      </c>
      <c r="L119" s="23" t="s">
        <v>2092</v>
      </c>
    </row>
    <row r="120" spans="2:12" ht="33.75">
      <c r="B120" s="68" t="s">
        <v>2487</v>
      </c>
      <c r="C120" s="115" t="s">
        <v>148</v>
      </c>
      <c r="D120" s="28">
        <v>41835</v>
      </c>
      <c r="E120" s="29">
        <v>5</v>
      </c>
      <c r="F120" s="30" t="s">
        <v>117</v>
      </c>
      <c r="G120" s="23" t="s">
        <v>2076</v>
      </c>
      <c r="H120" s="79">
        <v>14265970</v>
      </c>
      <c r="I120" s="79">
        <v>14265970</v>
      </c>
      <c r="J120" s="23" t="s">
        <v>2072</v>
      </c>
      <c r="K120" s="23" t="s">
        <v>1262</v>
      </c>
      <c r="L120" s="23" t="s">
        <v>2092</v>
      </c>
    </row>
    <row r="121" spans="2:12" ht="33.75">
      <c r="B121" s="68" t="s">
        <v>2487</v>
      </c>
      <c r="C121" s="115" t="s">
        <v>149</v>
      </c>
      <c r="D121" s="28">
        <v>41835</v>
      </c>
      <c r="E121" s="29">
        <v>5</v>
      </c>
      <c r="F121" s="30" t="s">
        <v>117</v>
      </c>
      <c r="G121" s="23" t="s">
        <v>2076</v>
      </c>
      <c r="H121" s="79">
        <v>6042820</v>
      </c>
      <c r="I121" s="79">
        <v>6042820</v>
      </c>
      <c r="J121" s="23" t="s">
        <v>2072</v>
      </c>
      <c r="K121" s="23" t="s">
        <v>1262</v>
      </c>
      <c r="L121" s="23" t="s">
        <v>2092</v>
      </c>
    </row>
    <row r="122" spans="2:12" ht="33.75">
      <c r="B122" s="68" t="s">
        <v>2487</v>
      </c>
      <c r="C122" s="115" t="s">
        <v>150</v>
      </c>
      <c r="D122" s="28">
        <v>41835</v>
      </c>
      <c r="E122" s="29">
        <v>5</v>
      </c>
      <c r="F122" s="30" t="s">
        <v>117</v>
      </c>
      <c r="G122" s="23" t="s">
        <v>2076</v>
      </c>
      <c r="H122" s="79">
        <v>27000000</v>
      </c>
      <c r="I122" s="79">
        <v>27000000</v>
      </c>
      <c r="J122" s="23" t="s">
        <v>2072</v>
      </c>
      <c r="K122" s="23" t="s">
        <v>1262</v>
      </c>
      <c r="L122" s="23" t="s">
        <v>2092</v>
      </c>
    </row>
    <row r="123" spans="2:12" ht="33.75">
      <c r="B123" s="68" t="s">
        <v>2487</v>
      </c>
      <c r="C123" s="115" t="s">
        <v>151</v>
      </c>
      <c r="D123" s="28">
        <v>41835</v>
      </c>
      <c r="E123" s="29">
        <v>5</v>
      </c>
      <c r="F123" s="30" t="s">
        <v>117</v>
      </c>
      <c r="G123" s="23" t="s">
        <v>2076</v>
      </c>
      <c r="H123" s="79">
        <v>12000000</v>
      </c>
      <c r="I123" s="79">
        <v>12000000</v>
      </c>
      <c r="J123" s="23" t="s">
        <v>2072</v>
      </c>
      <c r="K123" s="23" t="s">
        <v>1262</v>
      </c>
      <c r="L123" s="23" t="s">
        <v>2092</v>
      </c>
    </row>
    <row r="124" spans="2:12" ht="33.75">
      <c r="B124" s="68" t="s">
        <v>2487</v>
      </c>
      <c r="C124" s="115" t="s">
        <v>152</v>
      </c>
      <c r="D124" s="28">
        <v>41835</v>
      </c>
      <c r="E124" s="29">
        <v>5</v>
      </c>
      <c r="F124" s="30" t="s">
        <v>117</v>
      </c>
      <c r="G124" s="23" t="s">
        <v>2076</v>
      </c>
      <c r="H124" s="79">
        <v>27619125</v>
      </c>
      <c r="I124" s="79">
        <v>27619125</v>
      </c>
      <c r="J124" s="23" t="s">
        <v>2072</v>
      </c>
      <c r="K124" s="23" t="s">
        <v>1262</v>
      </c>
      <c r="L124" s="23" t="s">
        <v>2092</v>
      </c>
    </row>
    <row r="125" spans="2:12" ht="33.75">
      <c r="B125" s="68" t="s">
        <v>2487</v>
      </c>
      <c r="C125" s="115" t="s">
        <v>153</v>
      </c>
      <c r="D125" s="28">
        <v>41835</v>
      </c>
      <c r="E125" s="29">
        <v>5</v>
      </c>
      <c r="F125" s="30" t="s">
        <v>117</v>
      </c>
      <c r="G125" s="23" t="s">
        <v>2076</v>
      </c>
      <c r="H125" s="79">
        <v>13201522</v>
      </c>
      <c r="I125" s="79">
        <v>13201522</v>
      </c>
      <c r="J125" s="23" t="s">
        <v>2072</v>
      </c>
      <c r="K125" s="23" t="s">
        <v>1262</v>
      </c>
      <c r="L125" s="23" t="s">
        <v>2092</v>
      </c>
    </row>
    <row r="126" spans="2:12" ht="33.75">
      <c r="B126" s="68" t="s">
        <v>2487</v>
      </c>
      <c r="C126" s="115" t="s">
        <v>154</v>
      </c>
      <c r="D126" s="28">
        <v>41835</v>
      </c>
      <c r="E126" s="29">
        <v>5</v>
      </c>
      <c r="F126" s="30" t="s">
        <v>117</v>
      </c>
      <c r="G126" s="23" t="s">
        <v>2076</v>
      </c>
      <c r="H126" s="79">
        <v>55145372</v>
      </c>
      <c r="I126" s="79">
        <v>55145372</v>
      </c>
      <c r="J126" s="23" t="s">
        <v>2072</v>
      </c>
      <c r="K126" s="23" t="s">
        <v>1262</v>
      </c>
      <c r="L126" s="23" t="s">
        <v>2092</v>
      </c>
    </row>
    <row r="127" spans="2:12" ht="33.75">
      <c r="B127" s="68" t="s">
        <v>2487</v>
      </c>
      <c r="C127" s="115" t="s">
        <v>155</v>
      </c>
      <c r="D127" s="28">
        <v>41835</v>
      </c>
      <c r="E127" s="29">
        <v>5</v>
      </c>
      <c r="F127" s="30" t="s">
        <v>117</v>
      </c>
      <c r="G127" s="23" t="s">
        <v>2076</v>
      </c>
      <c r="H127" s="79">
        <v>11417222</v>
      </c>
      <c r="I127" s="79">
        <v>11417222</v>
      </c>
      <c r="J127" s="23" t="s">
        <v>2072</v>
      </c>
      <c r="K127" s="23" t="s">
        <v>1262</v>
      </c>
      <c r="L127" s="23" t="s">
        <v>2092</v>
      </c>
    </row>
    <row r="128" spans="2:12" ht="22.5">
      <c r="B128" s="68" t="s">
        <v>2488</v>
      </c>
      <c r="C128" s="116" t="s">
        <v>156</v>
      </c>
      <c r="D128" s="31">
        <v>41834</v>
      </c>
      <c r="E128" s="32" t="s">
        <v>157</v>
      </c>
      <c r="F128" s="32" t="s">
        <v>158</v>
      </c>
      <c r="G128" s="32" t="s">
        <v>2093</v>
      </c>
      <c r="H128" s="79">
        <v>70000000</v>
      </c>
      <c r="I128" s="79">
        <v>70000000</v>
      </c>
      <c r="J128" s="32" t="s">
        <v>1159</v>
      </c>
      <c r="K128" s="32" t="s">
        <v>1159</v>
      </c>
      <c r="L128" s="32" t="s">
        <v>2094</v>
      </c>
    </row>
    <row r="129" spans="2:12" ht="22.5">
      <c r="B129" s="68" t="s">
        <v>2489</v>
      </c>
      <c r="C129" s="116" t="s">
        <v>159</v>
      </c>
      <c r="D129" s="31">
        <v>41834</v>
      </c>
      <c r="E129" s="32" t="s">
        <v>157</v>
      </c>
      <c r="F129" s="32" t="s">
        <v>158</v>
      </c>
      <c r="G129" s="32" t="s">
        <v>2093</v>
      </c>
      <c r="H129" s="79">
        <v>100000000</v>
      </c>
      <c r="I129" s="79">
        <v>100000000</v>
      </c>
      <c r="J129" s="32" t="s">
        <v>2072</v>
      </c>
      <c r="K129" s="32" t="s">
        <v>1159</v>
      </c>
      <c r="L129" s="32" t="s">
        <v>2095</v>
      </c>
    </row>
    <row r="130" spans="2:12" ht="22.5">
      <c r="B130" s="68" t="s">
        <v>183</v>
      </c>
      <c r="C130" s="144" t="s">
        <v>160</v>
      </c>
      <c r="D130" s="31">
        <v>41708</v>
      </c>
      <c r="E130" s="32" t="s">
        <v>161</v>
      </c>
      <c r="F130" s="32" t="s">
        <v>71</v>
      </c>
      <c r="G130" s="32" t="s">
        <v>2096</v>
      </c>
      <c r="H130" s="79">
        <v>284231914</v>
      </c>
      <c r="I130" s="79">
        <v>284231914</v>
      </c>
      <c r="J130" s="32" t="s">
        <v>2072</v>
      </c>
      <c r="K130" s="32" t="s">
        <v>1159</v>
      </c>
      <c r="L130" s="32" t="s">
        <v>2097</v>
      </c>
    </row>
    <row r="131" spans="2:12" ht="33.75">
      <c r="B131" s="68" t="s">
        <v>2490</v>
      </c>
      <c r="C131" s="144" t="s">
        <v>162</v>
      </c>
      <c r="D131" s="31">
        <v>41841</v>
      </c>
      <c r="E131" s="32" t="s">
        <v>157</v>
      </c>
      <c r="F131" s="32" t="s">
        <v>163</v>
      </c>
      <c r="G131" s="32" t="s">
        <v>2098</v>
      </c>
      <c r="H131" s="79">
        <v>360000000</v>
      </c>
      <c r="I131" s="79">
        <v>360000000</v>
      </c>
      <c r="J131" s="32" t="s">
        <v>2072</v>
      </c>
      <c r="K131" s="32" t="s">
        <v>1159</v>
      </c>
      <c r="L131" s="32" t="s">
        <v>2099</v>
      </c>
    </row>
    <row r="132" spans="2:12" ht="22.5">
      <c r="B132" s="68">
        <v>72121400</v>
      </c>
      <c r="C132" s="116" t="s">
        <v>164</v>
      </c>
      <c r="D132" s="33" t="s">
        <v>165</v>
      </c>
      <c r="E132" s="33" t="s">
        <v>57</v>
      </c>
      <c r="F132" s="32" t="s">
        <v>166</v>
      </c>
      <c r="G132" s="32" t="s">
        <v>2100</v>
      </c>
      <c r="H132" s="79">
        <v>501574765</v>
      </c>
      <c r="I132" s="79">
        <v>501574765</v>
      </c>
      <c r="J132" s="32" t="s">
        <v>2072</v>
      </c>
      <c r="K132" s="32" t="s">
        <v>1159</v>
      </c>
      <c r="L132" s="32" t="s">
        <v>2101</v>
      </c>
    </row>
    <row r="133" spans="2:12" ht="22.5">
      <c r="B133" s="68" t="s">
        <v>2491</v>
      </c>
      <c r="C133" s="116" t="s">
        <v>167</v>
      </c>
      <c r="D133" s="34">
        <v>41726</v>
      </c>
      <c r="E133" s="33" t="s">
        <v>57</v>
      </c>
      <c r="F133" s="32" t="s">
        <v>166</v>
      </c>
      <c r="G133" s="32" t="s">
        <v>2100</v>
      </c>
      <c r="H133" s="79">
        <v>277940800</v>
      </c>
      <c r="I133" s="79">
        <v>277940800</v>
      </c>
      <c r="J133" s="32" t="s">
        <v>2072</v>
      </c>
      <c r="K133" s="32" t="s">
        <v>1159</v>
      </c>
      <c r="L133" s="32" t="s">
        <v>2101</v>
      </c>
    </row>
    <row r="134" spans="2:12" ht="33.75">
      <c r="B134" s="68" t="s">
        <v>2491</v>
      </c>
      <c r="C134" s="116" t="s">
        <v>168</v>
      </c>
      <c r="D134" s="34">
        <v>41757</v>
      </c>
      <c r="E134" s="33" t="s">
        <v>169</v>
      </c>
      <c r="F134" s="32" t="s">
        <v>166</v>
      </c>
      <c r="G134" s="32" t="s">
        <v>2100</v>
      </c>
      <c r="H134" s="79">
        <v>216937000</v>
      </c>
      <c r="I134" s="79">
        <v>216937000</v>
      </c>
      <c r="J134" s="32" t="s">
        <v>2072</v>
      </c>
      <c r="K134" s="32" t="s">
        <v>1159</v>
      </c>
      <c r="L134" s="32" t="s">
        <v>2101</v>
      </c>
    </row>
    <row r="135" spans="2:12" ht="33.75">
      <c r="B135" s="68">
        <v>72121400</v>
      </c>
      <c r="C135" s="116" t="s">
        <v>170</v>
      </c>
      <c r="D135" s="33" t="s">
        <v>171</v>
      </c>
      <c r="E135" s="33" t="s">
        <v>172</v>
      </c>
      <c r="F135" s="32" t="s">
        <v>166</v>
      </c>
      <c r="G135" s="32" t="s">
        <v>2100</v>
      </c>
      <c r="H135" s="79">
        <v>322553437</v>
      </c>
      <c r="I135" s="79">
        <v>214053437</v>
      </c>
      <c r="J135" s="32" t="s">
        <v>2072</v>
      </c>
      <c r="K135" s="32" t="s">
        <v>1159</v>
      </c>
      <c r="L135" s="32" t="s">
        <v>2101</v>
      </c>
    </row>
    <row r="136" spans="2:12" ht="33.75">
      <c r="B136" s="68" t="s">
        <v>173</v>
      </c>
      <c r="C136" s="116" t="s">
        <v>174</v>
      </c>
      <c r="D136" s="34" t="s">
        <v>175</v>
      </c>
      <c r="E136" s="33" t="s">
        <v>57</v>
      </c>
      <c r="F136" s="32" t="s">
        <v>166</v>
      </c>
      <c r="G136" s="32" t="s">
        <v>2100</v>
      </c>
      <c r="H136" s="79">
        <v>168534098</v>
      </c>
      <c r="I136" s="79">
        <v>168534097</v>
      </c>
      <c r="J136" s="32" t="s">
        <v>2072</v>
      </c>
      <c r="K136" s="32" t="s">
        <v>1159</v>
      </c>
      <c r="L136" s="32" t="s">
        <v>2101</v>
      </c>
    </row>
    <row r="137" spans="2:12" ht="22.5">
      <c r="B137" s="68">
        <v>10151500</v>
      </c>
      <c r="C137" s="116" t="s">
        <v>176</v>
      </c>
      <c r="D137" s="34">
        <v>41754</v>
      </c>
      <c r="E137" s="33" t="s">
        <v>177</v>
      </c>
      <c r="F137" s="32" t="s">
        <v>166</v>
      </c>
      <c r="G137" s="32" t="s">
        <v>2100</v>
      </c>
      <c r="H137" s="79">
        <v>85087400</v>
      </c>
      <c r="I137" s="79">
        <v>85087400</v>
      </c>
      <c r="J137" s="32" t="s">
        <v>2072</v>
      </c>
      <c r="K137" s="32" t="s">
        <v>1159</v>
      </c>
      <c r="L137" s="32" t="s">
        <v>2101</v>
      </c>
    </row>
    <row r="138" spans="2:12" ht="22.5">
      <c r="B138" s="68" t="s">
        <v>1005</v>
      </c>
      <c r="C138" s="116" t="s">
        <v>178</v>
      </c>
      <c r="D138" s="34">
        <v>41754</v>
      </c>
      <c r="E138" s="33" t="s">
        <v>57</v>
      </c>
      <c r="F138" s="32" t="s">
        <v>166</v>
      </c>
      <c r="G138" s="32" t="s">
        <v>2100</v>
      </c>
      <c r="H138" s="79">
        <v>74190000</v>
      </c>
      <c r="I138" s="79">
        <v>74190000</v>
      </c>
      <c r="J138" s="32" t="s">
        <v>2072</v>
      </c>
      <c r="K138" s="32" t="s">
        <v>1159</v>
      </c>
      <c r="L138" s="32" t="s">
        <v>2101</v>
      </c>
    </row>
    <row r="139" spans="2:12" ht="22.5">
      <c r="B139" s="68" t="s">
        <v>2492</v>
      </c>
      <c r="C139" s="145" t="s">
        <v>179</v>
      </c>
      <c r="D139" s="34">
        <v>41719</v>
      </c>
      <c r="E139" s="33" t="s">
        <v>57</v>
      </c>
      <c r="F139" s="32" t="s">
        <v>166</v>
      </c>
      <c r="G139" s="32" t="s">
        <v>2096</v>
      </c>
      <c r="H139" s="79">
        <v>67500000</v>
      </c>
      <c r="I139" s="79">
        <v>67500000</v>
      </c>
      <c r="J139" s="32" t="s">
        <v>2072</v>
      </c>
      <c r="K139" s="32" t="s">
        <v>1159</v>
      </c>
      <c r="L139" s="32" t="s">
        <v>2101</v>
      </c>
    </row>
    <row r="140" spans="2:12" ht="33.75">
      <c r="B140" s="68" t="s">
        <v>180</v>
      </c>
      <c r="C140" s="145" t="s">
        <v>181</v>
      </c>
      <c r="D140" s="34">
        <v>41757</v>
      </c>
      <c r="E140" s="33" t="s">
        <v>182</v>
      </c>
      <c r="F140" s="32" t="s">
        <v>166</v>
      </c>
      <c r="G140" s="32" t="s">
        <v>2096</v>
      </c>
      <c r="H140" s="79">
        <v>8779265</v>
      </c>
      <c r="I140" s="79">
        <v>8779265</v>
      </c>
      <c r="J140" s="32" t="s">
        <v>2072</v>
      </c>
      <c r="K140" s="32" t="s">
        <v>1159</v>
      </c>
      <c r="L140" s="32" t="s">
        <v>2101</v>
      </c>
    </row>
    <row r="141" spans="2:12" ht="22.5">
      <c r="B141" s="68" t="s">
        <v>183</v>
      </c>
      <c r="C141" s="116" t="s">
        <v>184</v>
      </c>
      <c r="D141" s="34">
        <v>41719</v>
      </c>
      <c r="E141" s="33" t="s">
        <v>57</v>
      </c>
      <c r="F141" s="32" t="s">
        <v>166</v>
      </c>
      <c r="G141" s="32" t="s">
        <v>2102</v>
      </c>
      <c r="H141" s="79">
        <v>127700000</v>
      </c>
      <c r="I141" s="79">
        <v>127700000</v>
      </c>
      <c r="J141" s="32" t="s">
        <v>2072</v>
      </c>
      <c r="K141" s="32" t="s">
        <v>1159</v>
      </c>
      <c r="L141" s="32" t="s">
        <v>2101</v>
      </c>
    </row>
    <row r="142" spans="2:12" ht="33.75">
      <c r="B142" s="68" t="s">
        <v>2493</v>
      </c>
      <c r="C142" s="116" t="s">
        <v>185</v>
      </c>
      <c r="D142" s="34" t="s">
        <v>186</v>
      </c>
      <c r="E142" s="33" t="s">
        <v>187</v>
      </c>
      <c r="F142" s="32" t="s">
        <v>166</v>
      </c>
      <c r="G142" s="32" t="s">
        <v>2096</v>
      </c>
      <c r="H142" s="79">
        <v>74995000</v>
      </c>
      <c r="I142" s="79">
        <v>74995000</v>
      </c>
      <c r="J142" s="32" t="s">
        <v>2072</v>
      </c>
      <c r="K142" s="32" t="s">
        <v>1159</v>
      </c>
      <c r="L142" s="32" t="s">
        <v>2101</v>
      </c>
    </row>
    <row r="143" spans="2:12" ht="22.5">
      <c r="B143" s="68">
        <v>52141800</v>
      </c>
      <c r="C143" s="145" t="s">
        <v>188</v>
      </c>
      <c r="D143" s="32" t="s">
        <v>189</v>
      </c>
      <c r="E143" s="32" t="s">
        <v>177</v>
      </c>
      <c r="F143" s="32" t="s">
        <v>190</v>
      </c>
      <c r="G143" s="32" t="s">
        <v>2096</v>
      </c>
      <c r="H143" s="79">
        <v>39500000</v>
      </c>
      <c r="I143" s="79">
        <v>39500000</v>
      </c>
      <c r="J143" s="32" t="s">
        <v>2072</v>
      </c>
      <c r="K143" s="32" t="s">
        <v>1159</v>
      </c>
      <c r="L143" s="32" t="s">
        <v>2103</v>
      </c>
    </row>
    <row r="144" spans="2:12" ht="22.5">
      <c r="B144" s="68">
        <v>44121600</v>
      </c>
      <c r="C144" s="145" t="s">
        <v>191</v>
      </c>
      <c r="D144" s="32" t="s">
        <v>189</v>
      </c>
      <c r="E144" s="32" t="s">
        <v>177</v>
      </c>
      <c r="F144" s="32" t="s">
        <v>190</v>
      </c>
      <c r="G144" s="32" t="s">
        <v>2096</v>
      </c>
      <c r="H144" s="79">
        <v>10000000</v>
      </c>
      <c r="I144" s="79">
        <v>10000000</v>
      </c>
      <c r="J144" s="32" t="s">
        <v>2072</v>
      </c>
      <c r="K144" s="32" t="s">
        <v>1159</v>
      </c>
      <c r="L144" s="32" t="s">
        <v>2103</v>
      </c>
    </row>
    <row r="145" spans="2:12" ht="33.75">
      <c r="B145" s="68" t="s">
        <v>192</v>
      </c>
      <c r="C145" s="144" t="s">
        <v>193</v>
      </c>
      <c r="D145" s="32" t="s">
        <v>194</v>
      </c>
      <c r="E145" s="32" t="s">
        <v>52</v>
      </c>
      <c r="F145" s="32" t="s">
        <v>71</v>
      </c>
      <c r="G145" s="32" t="s">
        <v>2104</v>
      </c>
      <c r="H145" s="79">
        <v>10000000</v>
      </c>
      <c r="I145" s="79">
        <v>10000000</v>
      </c>
      <c r="J145" s="32" t="s">
        <v>2072</v>
      </c>
      <c r="K145" s="32" t="s">
        <v>1159</v>
      </c>
      <c r="L145" s="32" t="s">
        <v>2105</v>
      </c>
    </row>
    <row r="146" spans="2:12" ht="33.75">
      <c r="B146" s="68">
        <v>81141900</v>
      </c>
      <c r="C146" s="145" t="s">
        <v>2745</v>
      </c>
      <c r="D146" s="31">
        <v>41834</v>
      </c>
      <c r="E146" s="32" t="s">
        <v>187</v>
      </c>
      <c r="F146" s="32" t="s">
        <v>71</v>
      </c>
      <c r="G146" s="32" t="s">
        <v>2093</v>
      </c>
      <c r="H146" s="79">
        <v>730556200</v>
      </c>
      <c r="I146" s="79">
        <v>730556200</v>
      </c>
      <c r="J146" s="32" t="s">
        <v>2072</v>
      </c>
      <c r="K146" s="32" t="s">
        <v>1159</v>
      </c>
      <c r="L146" s="32" t="s">
        <v>2106</v>
      </c>
    </row>
    <row r="147" spans="2:12" ht="22.5">
      <c r="B147" s="68" t="s">
        <v>195</v>
      </c>
      <c r="C147" s="144" t="s">
        <v>196</v>
      </c>
      <c r="D147" s="31" t="s">
        <v>197</v>
      </c>
      <c r="E147" s="32" t="s">
        <v>198</v>
      </c>
      <c r="F147" s="32" t="s">
        <v>71</v>
      </c>
      <c r="G147" s="32" t="s">
        <v>2107</v>
      </c>
      <c r="H147" s="79">
        <v>150000000</v>
      </c>
      <c r="I147" s="79">
        <v>150000000</v>
      </c>
      <c r="J147" s="32" t="s">
        <v>2072</v>
      </c>
      <c r="K147" s="32" t="s">
        <v>1159</v>
      </c>
      <c r="L147" s="32" t="s">
        <v>2108</v>
      </c>
    </row>
    <row r="148" spans="2:12" ht="22.5">
      <c r="B148" s="68" t="s">
        <v>2462</v>
      </c>
      <c r="C148" s="144" t="s">
        <v>199</v>
      </c>
      <c r="D148" s="32" t="s">
        <v>194</v>
      </c>
      <c r="E148" s="32" t="s">
        <v>200</v>
      </c>
      <c r="F148" s="32" t="s">
        <v>71</v>
      </c>
      <c r="G148" s="32" t="s">
        <v>2109</v>
      </c>
      <c r="H148" s="79">
        <v>50000000</v>
      </c>
      <c r="I148" s="79">
        <v>50000000</v>
      </c>
      <c r="J148" s="32" t="s">
        <v>2072</v>
      </c>
      <c r="K148" s="32" t="s">
        <v>1159</v>
      </c>
      <c r="L148" s="32" t="s">
        <v>2108</v>
      </c>
    </row>
    <row r="149" spans="2:12" ht="22.5">
      <c r="B149" s="68" t="s">
        <v>2494</v>
      </c>
      <c r="C149" s="144" t="s">
        <v>201</v>
      </c>
      <c r="D149" s="31" t="s">
        <v>202</v>
      </c>
      <c r="E149" s="32" t="s">
        <v>63</v>
      </c>
      <c r="F149" s="32" t="s">
        <v>158</v>
      </c>
      <c r="G149" s="32" t="s">
        <v>2110</v>
      </c>
      <c r="H149" s="79">
        <v>5000000</v>
      </c>
      <c r="I149" s="79">
        <v>5000000</v>
      </c>
      <c r="J149" s="32" t="s">
        <v>2072</v>
      </c>
      <c r="K149" s="32" t="s">
        <v>1159</v>
      </c>
      <c r="L149" s="32" t="s">
        <v>2111</v>
      </c>
    </row>
    <row r="150" spans="2:12" ht="22.5">
      <c r="B150" s="68" t="s">
        <v>2495</v>
      </c>
      <c r="C150" s="144" t="s">
        <v>203</v>
      </c>
      <c r="D150" s="31" t="s">
        <v>204</v>
      </c>
      <c r="E150" s="32" t="s">
        <v>52</v>
      </c>
      <c r="F150" s="32" t="s">
        <v>190</v>
      </c>
      <c r="G150" s="32" t="s">
        <v>2112</v>
      </c>
      <c r="H150" s="79">
        <v>30000000</v>
      </c>
      <c r="I150" s="79">
        <v>30000000</v>
      </c>
      <c r="J150" s="32" t="s">
        <v>2072</v>
      </c>
      <c r="K150" s="32" t="s">
        <v>1159</v>
      </c>
      <c r="L150" s="32" t="s">
        <v>2113</v>
      </c>
    </row>
    <row r="151" spans="2:12" ht="22.5">
      <c r="B151" s="68" t="s">
        <v>2462</v>
      </c>
      <c r="C151" s="144" t="s">
        <v>205</v>
      </c>
      <c r="D151" s="31" t="s">
        <v>206</v>
      </c>
      <c r="E151" s="32" t="s">
        <v>63</v>
      </c>
      <c r="F151" s="32" t="s">
        <v>71</v>
      </c>
      <c r="G151" s="32" t="s">
        <v>2109</v>
      </c>
      <c r="H151" s="79">
        <v>20000000</v>
      </c>
      <c r="I151" s="79">
        <v>20000000</v>
      </c>
      <c r="J151" s="32" t="s">
        <v>2072</v>
      </c>
      <c r="K151" s="32" t="s">
        <v>1159</v>
      </c>
      <c r="L151" s="32" t="s">
        <v>2114</v>
      </c>
    </row>
    <row r="152" spans="2:12" ht="22.5">
      <c r="B152" s="68" t="s">
        <v>207</v>
      </c>
      <c r="C152" s="116" t="s">
        <v>208</v>
      </c>
      <c r="D152" s="31" t="s">
        <v>209</v>
      </c>
      <c r="E152" s="32" t="s">
        <v>157</v>
      </c>
      <c r="F152" s="32" t="s">
        <v>71</v>
      </c>
      <c r="G152" s="32" t="s">
        <v>2112</v>
      </c>
      <c r="H152" s="79">
        <v>1125000000</v>
      </c>
      <c r="I152" s="79">
        <v>1125000000</v>
      </c>
      <c r="J152" s="32" t="s">
        <v>2115</v>
      </c>
      <c r="K152" s="32" t="s">
        <v>2116</v>
      </c>
      <c r="L152" s="32" t="s">
        <v>2117</v>
      </c>
    </row>
    <row r="153" spans="2:12" ht="22.5">
      <c r="B153" s="68" t="s">
        <v>207</v>
      </c>
      <c r="C153" s="116" t="s">
        <v>210</v>
      </c>
      <c r="D153" s="31" t="s">
        <v>209</v>
      </c>
      <c r="E153" s="32" t="s">
        <v>157</v>
      </c>
      <c r="F153" s="32" t="s">
        <v>71</v>
      </c>
      <c r="G153" s="32" t="s">
        <v>2112</v>
      </c>
      <c r="H153" s="79">
        <v>1125000000</v>
      </c>
      <c r="I153" s="79">
        <v>1125000000</v>
      </c>
      <c r="J153" s="32" t="s">
        <v>2115</v>
      </c>
      <c r="K153" s="32" t="s">
        <v>2116</v>
      </c>
      <c r="L153" s="32" t="s">
        <v>2117</v>
      </c>
    </row>
    <row r="154" spans="2:12" ht="22.5">
      <c r="B154" s="68" t="s">
        <v>207</v>
      </c>
      <c r="C154" s="116" t="s">
        <v>211</v>
      </c>
      <c r="D154" s="31" t="s">
        <v>209</v>
      </c>
      <c r="E154" s="32" t="s">
        <v>157</v>
      </c>
      <c r="F154" s="32" t="s">
        <v>71</v>
      </c>
      <c r="G154" s="32" t="s">
        <v>2112</v>
      </c>
      <c r="H154" s="79">
        <v>1125000000</v>
      </c>
      <c r="I154" s="79">
        <v>1125000000</v>
      </c>
      <c r="J154" s="32" t="s">
        <v>2115</v>
      </c>
      <c r="K154" s="32" t="s">
        <v>2116</v>
      </c>
      <c r="L154" s="32" t="s">
        <v>2117</v>
      </c>
    </row>
    <row r="155" spans="2:12" ht="22.5">
      <c r="B155" s="68" t="s">
        <v>207</v>
      </c>
      <c r="C155" s="116" t="s">
        <v>212</v>
      </c>
      <c r="D155" s="31" t="s">
        <v>209</v>
      </c>
      <c r="E155" s="32" t="s">
        <v>157</v>
      </c>
      <c r="F155" s="32" t="s">
        <v>71</v>
      </c>
      <c r="G155" s="32" t="s">
        <v>2112</v>
      </c>
      <c r="H155" s="79">
        <v>1125000000</v>
      </c>
      <c r="I155" s="79">
        <v>1125000000</v>
      </c>
      <c r="J155" s="32" t="s">
        <v>2115</v>
      </c>
      <c r="K155" s="32" t="s">
        <v>2116</v>
      </c>
      <c r="L155" s="32" t="s">
        <v>2117</v>
      </c>
    </row>
    <row r="156" spans="2:12" ht="22.5">
      <c r="B156" s="68" t="s">
        <v>207</v>
      </c>
      <c r="C156" s="116" t="s">
        <v>213</v>
      </c>
      <c r="D156" s="31" t="s">
        <v>209</v>
      </c>
      <c r="E156" s="32" t="s">
        <v>157</v>
      </c>
      <c r="F156" s="32" t="s">
        <v>71</v>
      </c>
      <c r="G156" s="32" t="s">
        <v>2112</v>
      </c>
      <c r="H156" s="79">
        <v>1125000000</v>
      </c>
      <c r="I156" s="79">
        <v>1125000000</v>
      </c>
      <c r="J156" s="32" t="s">
        <v>2115</v>
      </c>
      <c r="K156" s="32" t="s">
        <v>2116</v>
      </c>
      <c r="L156" s="32" t="s">
        <v>2117</v>
      </c>
    </row>
    <row r="157" spans="2:12" ht="22.5">
      <c r="B157" s="68">
        <v>80101500</v>
      </c>
      <c r="C157" s="116" t="s">
        <v>214</v>
      </c>
      <c r="D157" s="31" t="s">
        <v>209</v>
      </c>
      <c r="E157" s="32" t="s">
        <v>157</v>
      </c>
      <c r="F157" s="32" t="s">
        <v>215</v>
      </c>
      <c r="G157" s="32" t="s">
        <v>2112</v>
      </c>
      <c r="H157" s="79">
        <v>96250000</v>
      </c>
      <c r="I157" s="79">
        <v>96250000</v>
      </c>
      <c r="J157" s="32" t="s">
        <v>2115</v>
      </c>
      <c r="K157" s="32" t="s">
        <v>2116</v>
      </c>
      <c r="L157" s="32" t="s">
        <v>2117</v>
      </c>
    </row>
    <row r="158" spans="2:12" ht="22.5">
      <c r="B158" s="68">
        <v>80101500</v>
      </c>
      <c r="C158" s="116" t="s">
        <v>216</v>
      </c>
      <c r="D158" s="31" t="s">
        <v>209</v>
      </c>
      <c r="E158" s="32" t="s">
        <v>157</v>
      </c>
      <c r="F158" s="32" t="s">
        <v>215</v>
      </c>
      <c r="G158" s="32" t="s">
        <v>2112</v>
      </c>
      <c r="H158" s="79">
        <v>96250000</v>
      </c>
      <c r="I158" s="79">
        <v>96250000</v>
      </c>
      <c r="J158" s="32" t="s">
        <v>2115</v>
      </c>
      <c r="K158" s="32" t="s">
        <v>2116</v>
      </c>
      <c r="L158" s="32" t="s">
        <v>2117</v>
      </c>
    </row>
    <row r="159" spans="2:12" ht="22.5">
      <c r="B159" s="68">
        <v>80101500</v>
      </c>
      <c r="C159" s="116" t="s">
        <v>217</v>
      </c>
      <c r="D159" s="31" t="s">
        <v>209</v>
      </c>
      <c r="E159" s="32" t="s">
        <v>157</v>
      </c>
      <c r="F159" s="32" t="s">
        <v>215</v>
      </c>
      <c r="G159" s="32" t="s">
        <v>2112</v>
      </c>
      <c r="H159" s="79">
        <v>96250000</v>
      </c>
      <c r="I159" s="79">
        <v>96250000</v>
      </c>
      <c r="J159" s="32" t="s">
        <v>2115</v>
      </c>
      <c r="K159" s="32" t="s">
        <v>2116</v>
      </c>
      <c r="L159" s="32" t="s">
        <v>2117</v>
      </c>
    </row>
    <row r="160" spans="2:12" ht="22.5">
      <c r="B160" s="68">
        <v>80101500</v>
      </c>
      <c r="C160" s="116" t="s">
        <v>218</v>
      </c>
      <c r="D160" s="31" t="s">
        <v>209</v>
      </c>
      <c r="E160" s="32" t="s">
        <v>157</v>
      </c>
      <c r="F160" s="32" t="s">
        <v>215</v>
      </c>
      <c r="G160" s="32" t="s">
        <v>2112</v>
      </c>
      <c r="H160" s="79">
        <v>96250000</v>
      </c>
      <c r="I160" s="79">
        <v>96250000</v>
      </c>
      <c r="J160" s="32" t="s">
        <v>2115</v>
      </c>
      <c r="K160" s="32" t="s">
        <v>2116</v>
      </c>
      <c r="L160" s="32" t="s">
        <v>2117</v>
      </c>
    </row>
    <row r="161" spans="2:12" ht="22.5">
      <c r="B161" s="68">
        <v>80101500</v>
      </c>
      <c r="C161" s="116" t="s">
        <v>219</v>
      </c>
      <c r="D161" s="31" t="s">
        <v>209</v>
      </c>
      <c r="E161" s="32" t="s">
        <v>157</v>
      </c>
      <c r="F161" s="32" t="s">
        <v>215</v>
      </c>
      <c r="G161" s="32" t="s">
        <v>2112</v>
      </c>
      <c r="H161" s="79">
        <v>96250000</v>
      </c>
      <c r="I161" s="79">
        <v>96250000</v>
      </c>
      <c r="J161" s="32" t="s">
        <v>2115</v>
      </c>
      <c r="K161" s="32" t="s">
        <v>2116</v>
      </c>
      <c r="L161" s="32" t="s">
        <v>2117</v>
      </c>
    </row>
    <row r="162" spans="2:12" ht="22.5">
      <c r="B162" s="68">
        <v>80101500</v>
      </c>
      <c r="C162" s="116" t="s">
        <v>220</v>
      </c>
      <c r="D162" s="31" t="s">
        <v>221</v>
      </c>
      <c r="E162" s="32" t="s">
        <v>187</v>
      </c>
      <c r="F162" s="32" t="s">
        <v>215</v>
      </c>
      <c r="G162" s="32" t="s">
        <v>2112</v>
      </c>
      <c r="H162" s="79">
        <v>630000000</v>
      </c>
      <c r="I162" s="79">
        <v>630000000</v>
      </c>
      <c r="J162" s="32" t="s">
        <v>2072</v>
      </c>
      <c r="K162" s="32" t="s">
        <v>2118</v>
      </c>
      <c r="L162" s="32" t="s">
        <v>2117</v>
      </c>
    </row>
    <row r="163" spans="2:12" ht="22.5">
      <c r="B163" s="68" t="s">
        <v>207</v>
      </c>
      <c r="C163" s="116" t="s">
        <v>222</v>
      </c>
      <c r="D163" s="31" t="s">
        <v>223</v>
      </c>
      <c r="E163" s="32" t="s">
        <v>57</v>
      </c>
      <c r="F163" s="32" t="s">
        <v>71</v>
      </c>
      <c r="G163" s="32" t="s">
        <v>2112</v>
      </c>
      <c r="H163" s="79">
        <v>478000000</v>
      </c>
      <c r="I163" s="79">
        <v>478000000</v>
      </c>
      <c r="J163" s="32" t="s">
        <v>2072</v>
      </c>
      <c r="K163" s="32" t="s">
        <v>1159</v>
      </c>
      <c r="L163" s="32" t="s">
        <v>2117</v>
      </c>
    </row>
    <row r="164" spans="2:12" ht="22.5">
      <c r="B164" s="68">
        <v>80101500</v>
      </c>
      <c r="C164" s="116" t="s">
        <v>224</v>
      </c>
      <c r="D164" s="31" t="s">
        <v>223</v>
      </c>
      <c r="E164" s="32" t="s">
        <v>172</v>
      </c>
      <c r="F164" s="32" t="s">
        <v>215</v>
      </c>
      <c r="G164" s="32" t="s">
        <v>2112</v>
      </c>
      <c r="H164" s="79">
        <v>47800000</v>
      </c>
      <c r="I164" s="79">
        <v>47800000</v>
      </c>
      <c r="J164" s="32" t="s">
        <v>2072</v>
      </c>
      <c r="K164" s="32" t="s">
        <v>1159</v>
      </c>
      <c r="L164" s="32" t="s">
        <v>2117</v>
      </c>
    </row>
    <row r="165" spans="2:12" ht="22.5">
      <c r="B165" s="68" t="s">
        <v>207</v>
      </c>
      <c r="C165" s="116" t="s">
        <v>225</v>
      </c>
      <c r="D165" s="31" t="s">
        <v>226</v>
      </c>
      <c r="E165" s="32" t="s">
        <v>157</v>
      </c>
      <c r="F165" s="32" t="s">
        <v>158</v>
      </c>
      <c r="G165" s="32" t="s">
        <v>2112</v>
      </c>
      <c r="H165" s="79">
        <v>1399922368</v>
      </c>
      <c r="I165" s="79">
        <v>1399922368</v>
      </c>
      <c r="J165" s="32" t="s">
        <v>2072</v>
      </c>
      <c r="K165" s="32" t="s">
        <v>1159</v>
      </c>
      <c r="L165" s="32" t="s">
        <v>2117</v>
      </c>
    </row>
    <row r="166" spans="2:12" ht="22.5">
      <c r="B166" s="68">
        <v>80101500</v>
      </c>
      <c r="C166" s="116" t="s">
        <v>227</v>
      </c>
      <c r="D166" s="31" t="s">
        <v>226</v>
      </c>
      <c r="E166" s="32" t="s">
        <v>228</v>
      </c>
      <c r="F166" s="32" t="s">
        <v>158</v>
      </c>
      <c r="G166" s="32" t="s">
        <v>2112</v>
      </c>
      <c r="H166" s="79">
        <v>150000000</v>
      </c>
      <c r="I166" s="79">
        <v>149900350</v>
      </c>
      <c r="J166" s="32" t="s">
        <v>2072</v>
      </c>
      <c r="K166" s="32" t="s">
        <v>1159</v>
      </c>
      <c r="L166" s="32" t="s">
        <v>2117</v>
      </c>
    </row>
    <row r="167" spans="2:12" ht="22.5">
      <c r="B167" s="68" t="s">
        <v>207</v>
      </c>
      <c r="C167" s="116" t="s">
        <v>229</v>
      </c>
      <c r="D167" s="31">
        <v>41841</v>
      </c>
      <c r="E167" s="32" t="s">
        <v>57</v>
      </c>
      <c r="F167" s="32" t="s">
        <v>71</v>
      </c>
      <c r="G167" s="32" t="s">
        <v>2112</v>
      </c>
      <c r="H167" s="79">
        <v>303000000</v>
      </c>
      <c r="I167" s="79">
        <v>303000000</v>
      </c>
      <c r="J167" s="32" t="s">
        <v>2072</v>
      </c>
      <c r="K167" s="32" t="s">
        <v>1159</v>
      </c>
      <c r="L167" s="32" t="s">
        <v>2117</v>
      </c>
    </row>
    <row r="168" spans="2:12" ht="22.5">
      <c r="B168" s="68">
        <v>80101500</v>
      </c>
      <c r="C168" s="116" t="s">
        <v>230</v>
      </c>
      <c r="D168" s="31">
        <v>41841</v>
      </c>
      <c r="E168" s="32" t="s">
        <v>231</v>
      </c>
      <c r="F168" s="32" t="s">
        <v>215</v>
      </c>
      <c r="G168" s="32" t="s">
        <v>2112</v>
      </c>
      <c r="H168" s="79">
        <v>34000000</v>
      </c>
      <c r="I168" s="79">
        <v>34000000</v>
      </c>
      <c r="J168" s="32" t="s">
        <v>2072</v>
      </c>
      <c r="K168" s="32" t="s">
        <v>1159</v>
      </c>
      <c r="L168" s="32" t="s">
        <v>2117</v>
      </c>
    </row>
    <row r="169" spans="2:12" ht="22.5">
      <c r="B169" s="68">
        <v>25173100</v>
      </c>
      <c r="C169" s="113" t="s">
        <v>232</v>
      </c>
      <c r="D169" s="26">
        <v>41841</v>
      </c>
      <c r="E169" s="25" t="s">
        <v>187</v>
      </c>
      <c r="F169" s="25" t="s">
        <v>71</v>
      </c>
      <c r="G169" s="25" t="s">
        <v>2112</v>
      </c>
      <c r="H169" s="79">
        <v>200000000</v>
      </c>
      <c r="I169" s="79">
        <v>200000000</v>
      </c>
      <c r="J169" s="25" t="s">
        <v>2072</v>
      </c>
      <c r="K169" s="25" t="s">
        <v>1159</v>
      </c>
      <c r="L169" s="25" t="s">
        <v>2119</v>
      </c>
    </row>
    <row r="170" spans="2:12" ht="22.5">
      <c r="B170" s="68">
        <v>80101500</v>
      </c>
      <c r="C170" s="144" t="s">
        <v>233</v>
      </c>
      <c r="D170" s="31" t="s">
        <v>234</v>
      </c>
      <c r="E170" s="32" t="s">
        <v>44</v>
      </c>
      <c r="F170" s="32" t="s">
        <v>158</v>
      </c>
      <c r="G170" s="32" t="s">
        <v>2112</v>
      </c>
      <c r="H170" s="79">
        <v>105925561</v>
      </c>
      <c r="I170" s="79">
        <v>105925561</v>
      </c>
      <c r="J170" s="32" t="s">
        <v>2072</v>
      </c>
      <c r="K170" s="32" t="s">
        <v>1159</v>
      </c>
      <c r="L170" s="32" t="s">
        <v>2120</v>
      </c>
    </row>
    <row r="171" spans="2:12" ht="22.5">
      <c r="B171" s="68" t="s">
        <v>235</v>
      </c>
      <c r="C171" s="145" t="s">
        <v>236</v>
      </c>
      <c r="D171" s="32" t="s">
        <v>234</v>
      </c>
      <c r="E171" s="32" t="s">
        <v>237</v>
      </c>
      <c r="F171" s="32" t="s">
        <v>158</v>
      </c>
      <c r="G171" s="32" t="s">
        <v>2109</v>
      </c>
      <c r="H171" s="79">
        <v>32001412.413793102</v>
      </c>
      <c r="I171" s="79">
        <v>32001412.413793102</v>
      </c>
      <c r="J171" s="32" t="s">
        <v>2072</v>
      </c>
      <c r="K171" s="32" t="s">
        <v>1159</v>
      </c>
      <c r="L171" s="32" t="s">
        <v>2121</v>
      </c>
    </row>
    <row r="172" spans="2:12" ht="22.5">
      <c r="B172" s="68" t="s">
        <v>235</v>
      </c>
      <c r="C172" s="145" t="s">
        <v>238</v>
      </c>
      <c r="D172" s="32" t="s">
        <v>234</v>
      </c>
      <c r="E172" s="32" t="s">
        <v>237</v>
      </c>
      <c r="F172" s="32" t="s">
        <v>158</v>
      </c>
      <c r="G172" s="32" t="s">
        <v>2109</v>
      </c>
      <c r="H172" s="79">
        <v>32001412.413793102</v>
      </c>
      <c r="I172" s="79">
        <v>32001412.413793102</v>
      </c>
      <c r="J172" s="32" t="s">
        <v>2072</v>
      </c>
      <c r="K172" s="32" t="s">
        <v>1159</v>
      </c>
      <c r="L172" s="32" t="s">
        <v>2121</v>
      </c>
    </row>
    <row r="173" spans="2:12" ht="22.5">
      <c r="B173" s="68" t="s">
        <v>235</v>
      </c>
      <c r="C173" s="116" t="s">
        <v>239</v>
      </c>
      <c r="D173" s="32" t="s">
        <v>234</v>
      </c>
      <c r="E173" s="32" t="s">
        <v>237</v>
      </c>
      <c r="F173" s="32" t="s">
        <v>158</v>
      </c>
      <c r="G173" s="32" t="s">
        <v>2109</v>
      </c>
      <c r="H173" s="79">
        <v>14546096.551724138</v>
      </c>
      <c r="I173" s="79">
        <v>14546096.551724138</v>
      </c>
      <c r="J173" s="32" t="s">
        <v>2072</v>
      </c>
      <c r="K173" s="32" t="s">
        <v>1159</v>
      </c>
      <c r="L173" s="32" t="s">
        <v>2121</v>
      </c>
    </row>
    <row r="174" spans="2:12" ht="22.5">
      <c r="B174" s="68" t="s">
        <v>235</v>
      </c>
      <c r="C174" s="116" t="s">
        <v>240</v>
      </c>
      <c r="D174" s="32" t="s">
        <v>234</v>
      </c>
      <c r="E174" s="32" t="s">
        <v>237</v>
      </c>
      <c r="F174" s="32" t="s">
        <v>158</v>
      </c>
      <c r="G174" s="32" t="s">
        <v>2109</v>
      </c>
      <c r="H174" s="79">
        <v>14546096.551724138</v>
      </c>
      <c r="I174" s="79">
        <v>14546096.551724138</v>
      </c>
      <c r="J174" s="32" t="s">
        <v>2072</v>
      </c>
      <c r="K174" s="32" t="s">
        <v>1159</v>
      </c>
      <c r="L174" s="32" t="s">
        <v>2121</v>
      </c>
    </row>
    <row r="175" spans="2:12" ht="22.5">
      <c r="B175" s="68" t="s">
        <v>235</v>
      </c>
      <c r="C175" s="116" t="s">
        <v>241</v>
      </c>
      <c r="D175" s="32" t="s">
        <v>234</v>
      </c>
      <c r="E175" s="32" t="s">
        <v>237</v>
      </c>
      <c r="F175" s="32" t="s">
        <v>158</v>
      </c>
      <c r="G175" s="32" t="s">
        <v>2109</v>
      </c>
      <c r="H175" s="79">
        <v>23273754.48275862</v>
      </c>
      <c r="I175" s="79">
        <v>23273754.48275862</v>
      </c>
      <c r="J175" s="32" t="s">
        <v>2072</v>
      </c>
      <c r="K175" s="32" t="s">
        <v>1159</v>
      </c>
      <c r="L175" s="32" t="s">
        <v>2121</v>
      </c>
    </row>
    <row r="176" spans="2:12" ht="22.5">
      <c r="B176" s="68" t="s">
        <v>235</v>
      </c>
      <c r="C176" s="116" t="s">
        <v>242</v>
      </c>
      <c r="D176" s="32" t="s">
        <v>234</v>
      </c>
      <c r="E176" s="32" t="s">
        <v>237</v>
      </c>
      <c r="F176" s="32" t="s">
        <v>158</v>
      </c>
      <c r="G176" s="32" t="s">
        <v>2109</v>
      </c>
      <c r="H176" s="79">
        <v>23273754.48275862</v>
      </c>
      <c r="I176" s="79">
        <v>23273754.48275862</v>
      </c>
      <c r="J176" s="32" t="s">
        <v>2072</v>
      </c>
      <c r="K176" s="32" t="s">
        <v>1159</v>
      </c>
      <c r="L176" s="32" t="s">
        <v>2121</v>
      </c>
    </row>
    <row r="177" spans="2:12" ht="22.5">
      <c r="B177" s="68" t="s">
        <v>2496</v>
      </c>
      <c r="C177" s="116" t="s">
        <v>243</v>
      </c>
      <c r="D177" s="32" t="s">
        <v>244</v>
      </c>
      <c r="E177" s="32" t="s">
        <v>187</v>
      </c>
      <c r="F177" s="32" t="s">
        <v>71</v>
      </c>
      <c r="G177" s="32" t="s">
        <v>2112</v>
      </c>
      <c r="H177" s="79">
        <v>387910600</v>
      </c>
      <c r="I177" s="79">
        <v>387910600</v>
      </c>
      <c r="J177" s="32" t="s">
        <v>2072</v>
      </c>
      <c r="K177" s="80" t="s">
        <v>1159</v>
      </c>
      <c r="L177" s="32" t="s">
        <v>2122</v>
      </c>
    </row>
    <row r="178" spans="2:12" ht="22.5">
      <c r="B178" s="68">
        <v>15101500</v>
      </c>
      <c r="C178" s="144" t="s">
        <v>245</v>
      </c>
      <c r="D178" s="32" t="s">
        <v>244</v>
      </c>
      <c r="E178" s="32" t="s">
        <v>52</v>
      </c>
      <c r="F178" s="32" t="s">
        <v>71</v>
      </c>
      <c r="G178" s="32" t="s">
        <v>2112</v>
      </c>
      <c r="H178" s="79">
        <v>25000000</v>
      </c>
      <c r="I178" s="79">
        <v>25000000</v>
      </c>
      <c r="J178" s="32" t="s">
        <v>2072</v>
      </c>
      <c r="K178" s="80" t="s">
        <v>1159</v>
      </c>
      <c r="L178" s="32" t="s">
        <v>2123</v>
      </c>
    </row>
    <row r="179" spans="2:12" ht="22.5">
      <c r="B179" s="68">
        <v>15101500</v>
      </c>
      <c r="C179" s="144" t="s">
        <v>246</v>
      </c>
      <c r="D179" s="32" t="s">
        <v>244</v>
      </c>
      <c r="E179" s="32" t="s">
        <v>60</v>
      </c>
      <c r="F179" s="32" t="s">
        <v>71</v>
      </c>
      <c r="G179" s="32" t="s">
        <v>2112</v>
      </c>
      <c r="H179" s="79">
        <v>73000000</v>
      </c>
      <c r="I179" s="79">
        <v>73000000</v>
      </c>
      <c r="J179" s="32" t="s">
        <v>2072</v>
      </c>
      <c r="K179" s="80" t="s">
        <v>1159</v>
      </c>
      <c r="L179" s="32" t="s">
        <v>2119</v>
      </c>
    </row>
    <row r="180" spans="2:12" ht="22.5">
      <c r="B180" s="68">
        <v>15101500</v>
      </c>
      <c r="C180" s="144" t="s">
        <v>247</v>
      </c>
      <c r="D180" s="32" t="s">
        <v>244</v>
      </c>
      <c r="E180" s="32" t="s">
        <v>60</v>
      </c>
      <c r="F180" s="32" t="s">
        <v>71</v>
      </c>
      <c r="G180" s="32" t="s">
        <v>2112</v>
      </c>
      <c r="H180" s="79">
        <v>214000000</v>
      </c>
      <c r="I180" s="79">
        <v>214000000</v>
      </c>
      <c r="J180" s="32" t="s">
        <v>2072</v>
      </c>
      <c r="K180" s="80" t="s">
        <v>1159</v>
      </c>
      <c r="L180" s="32" t="s">
        <v>2119</v>
      </c>
    </row>
    <row r="181" spans="2:12" ht="22.5">
      <c r="B181" s="68">
        <v>15101500</v>
      </c>
      <c r="C181" s="144" t="s">
        <v>248</v>
      </c>
      <c r="D181" s="32" t="s">
        <v>244</v>
      </c>
      <c r="E181" s="32" t="s">
        <v>52</v>
      </c>
      <c r="F181" s="32" t="s">
        <v>71</v>
      </c>
      <c r="G181" s="32" t="s">
        <v>2112</v>
      </c>
      <c r="H181" s="79">
        <v>80000000</v>
      </c>
      <c r="I181" s="79">
        <v>80000000</v>
      </c>
      <c r="J181" s="32" t="s">
        <v>2072</v>
      </c>
      <c r="K181" s="80" t="s">
        <v>1159</v>
      </c>
      <c r="L181" s="32" t="s">
        <v>2119</v>
      </c>
    </row>
    <row r="182" spans="2:12" ht="22.5">
      <c r="B182" s="68">
        <v>15101500</v>
      </c>
      <c r="C182" s="144" t="s">
        <v>249</v>
      </c>
      <c r="D182" s="32" t="s">
        <v>250</v>
      </c>
      <c r="E182" s="32" t="s">
        <v>52</v>
      </c>
      <c r="F182" s="32" t="s">
        <v>71</v>
      </c>
      <c r="G182" s="32" t="s">
        <v>2112</v>
      </c>
      <c r="H182" s="79">
        <v>3000000</v>
      </c>
      <c r="I182" s="79">
        <v>3000000</v>
      </c>
      <c r="J182" s="32" t="s">
        <v>2072</v>
      </c>
      <c r="K182" s="80" t="s">
        <v>1159</v>
      </c>
      <c r="L182" s="32" t="s">
        <v>2119</v>
      </c>
    </row>
    <row r="183" spans="2:12" ht="22.5">
      <c r="B183" s="68">
        <v>15101500</v>
      </c>
      <c r="C183" s="144" t="s">
        <v>251</v>
      </c>
      <c r="D183" s="32" t="s">
        <v>250</v>
      </c>
      <c r="E183" s="32" t="s">
        <v>52</v>
      </c>
      <c r="F183" s="32" t="s">
        <v>71</v>
      </c>
      <c r="G183" s="32" t="s">
        <v>2112</v>
      </c>
      <c r="H183" s="79">
        <v>8000000</v>
      </c>
      <c r="I183" s="79">
        <v>8000000</v>
      </c>
      <c r="J183" s="32" t="s">
        <v>2072</v>
      </c>
      <c r="K183" s="80" t="s">
        <v>1159</v>
      </c>
      <c r="L183" s="32" t="s">
        <v>2119</v>
      </c>
    </row>
    <row r="184" spans="2:12" ht="22.5">
      <c r="B184" s="68">
        <v>15101500</v>
      </c>
      <c r="C184" s="144" t="s">
        <v>252</v>
      </c>
      <c r="D184" s="32" t="s">
        <v>250</v>
      </c>
      <c r="E184" s="32" t="s">
        <v>60</v>
      </c>
      <c r="F184" s="32" t="s">
        <v>71</v>
      </c>
      <c r="G184" s="32" t="s">
        <v>2112</v>
      </c>
      <c r="H184" s="79">
        <v>87197028</v>
      </c>
      <c r="I184" s="79">
        <v>87197028</v>
      </c>
      <c r="J184" s="32" t="s">
        <v>2072</v>
      </c>
      <c r="K184" s="80" t="s">
        <v>1159</v>
      </c>
      <c r="L184" s="32" t="s">
        <v>2119</v>
      </c>
    </row>
    <row r="185" spans="2:12" ht="22.5">
      <c r="B185" s="68">
        <v>15101500</v>
      </c>
      <c r="C185" s="144" t="s">
        <v>253</v>
      </c>
      <c r="D185" s="32" t="s">
        <v>250</v>
      </c>
      <c r="E185" s="32" t="s">
        <v>60</v>
      </c>
      <c r="F185" s="32" t="s">
        <v>71</v>
      </c>
      <c r="G185" s="32" t="s">
        <v>2112</v>
      </c>
      <c r="H185" s="79">
        <v>201000000</v>
      </c>
      <c r="I185" s="79">
        <v>201000000</v>
      </c>
      <c r="J185" s="32" t="s">
        <v>2072</v>
      </c>
      <c r="K185" s="80" t="s">
        <v>1159</v>
      </c>
      <c r="L185" s="32" t="s">
        <v>2119</v>
      </c>
    </row>
    <row r="186" spans="2:12" ht="22.5">
      <c r="B186" s="68">
        <v>15101500</v>
      </c>
      <c r="C186" s="144" t="s">
        <v>254</v>
      </c>
      <c r="D186" s="32" t="s">
        <v>244</v>
      </c>
      <c r="E186" s="32" t="s">
        <v>52</v>
      </c>
      <c r="F186" s="32" t="s">
        <v>71</v>
      </c>
      <c r="G186" s="32" t="s">
        <v>2112</v>
      </c>
      <c r="H186" s="79">
        <v>100000000</v>
      </c>
      <c r="I186" s="79">
        <v>100000000</v>
      </c>
      <c r="J186" s="32" t="s">
        <v>2072</v>
      </c>
      <c r="K186" s="80" t="s">
        <v>1159</v>
      </c>
      <c r="L186" s="32" t="s">
        <v>2119</v>
      </c>
    </row>
    <row r="187" spans="2:12" ht="22.5">
      <c r="B187" s="68" t="s">
        <v>255</v>
      </c>
      <c r="C187" s="116" t="s">
        <v>256</v>
      </c>
      <c r="D187" s="34">
        <v>41754</v>
      </c>
      <c r="E187" s="33" t="s">
        <v>57</v>
      </c>
      <c r="F187" s="32" t="s">
        <v>166</v>
      </c>
      <c r="G187" s="32" t="s">
        <v>2100</v>
      </c>
      <c r="H187" s="79">
        <v>118860000</v>
      </c>
      <c r="I187" s="79">
        <v>118860000</v>
      </c>
      <c r="J187" s="32" t="s">
        <v>2072</v>
      </c>
      <c r="K187" s="32" t="s">
        <v>1159</v>
      </c>
      <c r="L187" s="32" t="s">
        <v>2101</v>
      </c>
    </row>
    <row r="188" spans="2:12" ht="22.5">
      <c r="B188" s="68" t="s">
        <v>2466</v>
      </c>
      <c r="C188" s="144" t="s">
        <v>257</v>
      </c>
      <c r="D188" s="32" t="s">
        <v>258</v>
      </c>
      <c r="E188" s="32" t="s">
        <v>177</v>
      </c>
      <c r="F188" s="32" t="s">
        <v>190</v>
      </c>
      <c r="G188" s="32" t="s">
        <v>2109</v>
      </c>
      <c r="H188" s="79">
        <v>2400000</v>
      </c>
      <c r="I188" s="79">
        <v>2400000</v>
      </c>
      <c r="J188" s="32" t="s">
        <v>2072</v>
      </c>
      <c r="K188" s="80" t="s">
        <v>1159</v>
      </c>
      <c r="L188" s="32" t="s">
        <v>2124</v>
      </c>
    </row>
    <row r="189" spans="2:12" ht="22.5">
      <c r="B189" s="68" t="s">
        <v>235</v>
      </c>
      <c r="C189" s="116" t="s">
        <v>259</v>
      </c>
      <c r="D189" s="34">
        <v>41719</v>
      </c>
      <c r="E189" s="33" t="s">
        <v>57</v>
      </c>
      <c r="F189" s="32" t="s">
        <v>166</v>
      </c>
      <c r="G189" s="32" t="s">
        <v>2100</v>
      </c>
      <c r="H189" s="79">
        <v>14599500</v>
      </c>
      <c r="I189" s="79">
        <v>14599500</v>
      </c>
      <c r="J189" s="32" t="s">
        <v>2072</v>
      </c>
      <c r="K189" s="32" t="s">
        <v>1159</v>
      </c>
      <c r="L189" s="32" t="s">
        <v>2101</v>
      </c>
    </row>
    <row r="190" spans="2:12" ht="22.5">
      <c r="B190" s="68" t="s">
        <v>235</v>
      </c>
      <c r="C190" s="116" t="s">
        <v>260</v>
      </c>
      <c r="D190" s="34">
        <v>41728</v>
      </c>
      <c r="E190" s="33" t="s">
        <v>57</v>
      </c>
      <c r="F190" s="32" t="s">
        <v>166</v>
      </c>
      <c r="G190" s="32" t="s">
        <v>2100</v>
      </c>
      <c r="H190" s="79">
        <v>11599500</v>
      </c>
      <c r="I190" s="79">
        <v>11599500</v>
      </c>
      <c r="J190" s="32" t="s">
        <v>2072</v>
      </c>
      <c r="K190" s="32" t="s">
        <v>1159</v>
      </c>
      <c r="L190" s="32" t="s">
        <v>2101</v>
      </c>
    </row>
    <row r="191" spans="2:12" ht="22.5">
      <c r="B191" s="68" t="s">
        <v>2497</v>
      </c>
      <c r="C191" s="116" t="s">
        <v>261</v>
      </c>
      <c r="D191" s="33" t="s">
        <v>262</v>
      </c>
      <c r="E191" s="33" t="s">
        <v>187</v>
      </c>
      <c r="F191" s="32" t="s">
        <v>166</v>
      </c>
      <c r="G191" s="32" t="s">
        <v>2100</v>
      </c>
      <c r="H191" s="79">
        <v>59000000</v>
      </c>
      <c r="I191" s="79">
        <v>59000000</v>
      </c>
      <c r="J191" s="32" t="s">
        <v>2072</v>
      </c>
      <c r="K191" s="32" t="s">
        <v>1159</v>
      </c>
      <c r="L191" s="32" t="s">
        <v>2101</v>
      </c>
    </row>
    <row r="192" spans="2:12" ht="33.75">
      <c r="B192" s="68" t="s">
        <v>2497</v>
      </c>
      <c r="C192" s="144" t="s">
        <v>263</v>
      </c>
      <c r="D192" s="32" t="s">
        <v>264</v>
      </c>
      <c r="E192" s="32" t="s">
        <v>57</v>
      </c>
      <c r="F192" s="32" t="s">
        <v>166</v>
      </c>
      <c r="G192" s="32" t="s">
        <v>2100</v>
      </c>
      <c r="H192" s="79">
        <v>14599500</v>
      </c>
      <c r="I192" s="79">
        <v>14599500</v>
      </c>
      <c r="J192" s="32" t="s">
        <v>2072</v>
      </c>
      <c r="K192" s="32" t="s">
        <v>1159</v>
      </c>
      <c r="L192" s="32" t="s">
        <v>2101</v>
      </c>
    </row>
    <row r="193" spans="2:12" ht="22.5">
      <c r="B193" s="68">
        <v>15101500</v>
      </c>
      <c r="C193" s="144" t="s">
        <v>265</v>
      </c>
      <c r="D193" s="32" t="s">
        <v>266</v>
      </c>
      <c r="E193" s="32" t="s">
        <v>187</v>
      </c>
      <c r="F193" s="32" t="s">
        <v>71</v>
      </c>
      <c r="G193" s="32" t="s">
        <v>2112</v>
      </c>
      <c r="H193" s="79">
        <v>2645071100</v>
      </c>
      <c r="I193" s="79">
        <v>2645071100</v>
      </c>
      <c r="J193" s="32" t="s">
        <v>2072</v>
      </c>
      <c r="K193" s="80" t="s">
        <v>1159</v>
      </c>
      <c r="L193" s="32" t="s">
        <v>2125</v>
      </c>
    </row>
    <row r="194" spans="2:12" ht="33.75">
      <c r="B194" s="68">
        <v>15101500</v>
      </c>
      <c r="C194" s="116" t="s">
        <v>267</v>
      </c>
      <c r="D194" s="32" t="s">
        <v>268</v>
      </c>
      <c r="E194" s="32" t="s">
        <v>177</v>
      </c>
      <c r="F194" s="32" t="s">
        <v>269</v>
      </c>
      <c r="G194" s="23" t="s">
        <v>2071</v>
      </c>
      <c r="H194" s="79">
        <v>65552800</v>
      </c>
      <c r="I194" s="79">
        <v>65552800</v>
      </c>
      <c r="J194" s="32" t="s">
        <v>2072</v>
      </c>
      <c r="K194" s="32" t="s">
        <v>1159</v>
      </c>
      <c r="L194" s="32" t="s">
        <v>2103</v>
      </c>
    </row>
    <row r="195" spans="2:12" ht="33.75">
      <c r="B195" s="68" t="s">
        <v>255</v>
      </c>
      <c r="C195" s="144" t="s">
        <v>270</v>
      </c>
      <c r="D195" s="32" t="s">
        <v>271</v>
      </c>
      <c r="E195" s="32" t="s">
        <v>57</v>
      </c>
      <c r="F195" s="32" t="s">
        <v>272</v>
      </c>
      <c r="G195" s="32" t="s">
        <v>2093</v>
      </c>
      <c r="H195" s="79">
        <v>13331424</v>
      </c>
      <c r="I195" s="79">
        <v>13331424</v>
      </c>
      <c r="J195" s="32" t="s">
        <v>2072</v>
      </c>
      <c r="K195" s="32" t="s">
        <v>1159</v>
      </c>
      <c r="L195" s="32" t="s">
        <v>2106</v>
      </c>
    </row>
    <row r="196" spans="2:12" ht="22.5">
      <c r="B196" s="68" t="s">
        <v>2469</v>
      </c>
      <c r="C196" s="144" t="s">
        <v>273</v>
      </c>
      <c r="D196" s="32" t="s">
        <v>262</v>
      </c>
      <c r="E196" s="32" t="s">
        <v>60</v>
      </c>
      <c r="F196" s="32" t="s">
        <v>71</v>
      </c>
      <c r="G196" s="32" t="s">
        <v>2093</v>
      </c>
      <c r="H196" s="79">
        <v>75678086</v>
      </c>
      <c r="I196" s="79">
        <v>75678086</v>
      </c>
      <c r="J196" s="32" t="s">
        <v>2072</v>
      </c>
      <c r="K196" s="80" t="s">
        <v>1159</v>
      </c>
      <c r="L196" s="32" t="s">
        <v>2111</v>
      </c>
    </row>
    <row r="197" spans="2:12" ht="33.75">
      <c r="B197" s="68" t="s">
        <v>2496</v>
      </c>
      <c r="C197" s="116" t="s">
        <v>274</v>
      </c>
      <c r="D197" s="32" t="s">
        <v>262</v>
      </c>
      <c r="E197" s="32" t="s">
        <v>275</v>
      </c>
      <c r="F197" s="23" t="s">
        <v>1262</v>
      </c>
      <c r="G197" s="32" t="s">
        <v>2112</v>
      </c>
      <c r="H197" s="79">
        <v>23000000</v>
      </c>
      <c r="I197" s="79">
        <v>23000000</v>
      </c>
      <c r="J197" s="32" t="s">
        <v>2072</v>
      </c>
      <c r="K197" s="80" t="s">
        <v>1159</v>
      </c>
      <c r="L197" s="32" t="s">
        <v>2126</v>
      </c>
    </row>
    <row r="198" spans="2:12" ht="22.5">
      <c r="B198" s="68">
        <v>72103300</v>
      </c>
      <c r="C198" s="144" t="s">
        <v>276</v>
      </c>
      <c r="D198" s="31">
        <v>41841</v>
      </c>
      <c r="E198" s="32" t="s">
        <v>277</v>
      </c>
      <c r="F198" s="32" t="s">
        <v>71</v>
      </c>
      <c r="G198" s="32" t="s">
        <v>2112</v>
      </c>
      <c r="H198" s="79" t="s">
        <v>2127</v>
      </c>
      <c r="I198" s="79" t="s">
        <v>2128</v>
      </c>
      <c r="J198" s="32" t="s">
        <v>2072</v>
      </c>
      <c r="K198" s="80" t="s">
        <v>1159</v>
      </c>
      <c r="L198" s="32" t="s">
        <v>2119</v>
      </c>
    </row>
    <row r="199" spans="2:12" ht="33.75">
      <c r="B199" s="68" t="s">
        <v>2481</v>
      </c>
      <c r="C199" s="116" t="s">
        <v>278</v>
      </c>
      <c r="D199" s="31">
        <v>41841</v>
      </c>
      <c r="E199" s="32" t="s">
        <v>231</v>
      </c>
      <c r="F199" s="32" t="s">
        <v>215</v>
      </c>
      <c r="G199" s="32" t="s">
        <v>2112</v>
      </c>
      <c r="H199" s="79" t="s">
        <v>2129</v>
      </c>
      <c r="I199" s="79" t="s">
        <v>2130</v>
      </c>
      <c r="J199" s="32" t="s">
        <v>2072</v>
      </c>
      <c r="K199" s="32" t="s">
        <v>1159</v>
      </c>
      <c r="L199" s="32" t="s">
        <v>2119</v>
      </c>
    </row>
    <row r="200" spans="2:12" ht="22.5">
      <c r="B200" s="68" t="s">
        <v>2498</v>
      </c>
      <c r="C200" s="116" t="s">
        <v>279</v>
      </c>
      <c r="D200" s="31">
        <v>41841</v>
      </c>
      <c r="E200" s="32" t="s">
        <v>277</v>
      </c>
      <c r="F200" s="32" t="s">
        <v>71</v>
      </c>
      <c r="G200" s="32" t="s">
        <v>2112</v>
      </c>
      <c r="H200" s="79">
        <v>247757329</v>
      </c>
      <c r="I200" s="79" t="s">
        <v>2131</v>
      </c>
      <c r="J200" s="32" t="s">
        <v>2072</v>
      </c>
      <c r="K200" s="32" t="s">
        <v>1159</v>
      </c>
      <c r="L200" s="32" t="s">
        <v>2119</v>
      </c>
    </row>
    <row r="201" spans="2:12" ht="22.5">
      <c r="B201" s="68" t="s">
        <v>2481</v>
      </c>
      <c r="C201" s="116" t="s">
        <v>280</v>
      </c>
      <c r="D201" s="31">
        <v>41841</v>
      </c>
      <c r="E201" s="32" t="s">
        <v>231</v>
      </c>
      <c r="F201" s="32" t="s">
        <v>215</v>
      </c>
      <c r="G201" s="32" t="s">
        <v>2112</v>
      </c>
      <c r="H201" s="79">
        <v>24775732</v>
      </c>
      <c r="I201" s="79" t="s">
        <v>2132</v>
      </c>
      <c r="J201" s="32" t="s">
        <v>2072</v>
      </c>
      <c r="K201" s="32" t="s">
        <v>1159</v>
      </c>
      <c r="L201" s="32" t="s">
        <v>2119</v>
      </c>
    </row>
    <row r="202" spans="2:12" ht="22.5">
      <c r="B202" s="68" t="s">
        <v>2499</v>
      </c>
      <c r="C202" s="116" t="s">
        <v>281</v>
      </c>
      <c r="D202" s="31">
        <v>41841</v>
      </c>
      <c r="E202" s="32" t="s">
        <v>277</v>
      </c>
      <c r="F202" s="32" t="s">
        <v>71</v>
      </c>
      <c r="G202" s="32" t="s">
        <v>2112</v>
      </c>
      <c r="H202" s="79">
        <v>124000000</v>
      </c>
      <c r="I202" s="79">
        <v>124000000</v>
      </c>
      <c r="J202" s="32" t="s">
        <v>2072</v>
      </c>
      <c r="K202" s="32" t="s">
        <v>1159</v>
      </c>
      <c r="L202" s="32" t="s">
        <v>2119</v>
      </c>
    </row>
    <row r="203" spans="2:12" ht="22.5">
      <c r="B203" s="68" t="s">
        <v>2481</v>
      </c>
      <c r="C203" s="116" t="s">
        <v>282</v>
      </c>
      <c r="D203" s="31">
        <v>41841</v>
      </c>
      <c r="E203" s="32" t="s">
        <v>231</v>
      </c>
      <c r="F203" s="32" t="s">
        <v>215</v>
      </c>
      <c r="G203" s="32" t="s">
        <v>2112</v>
      </c>
      <c r="H203" s="79">
        <v>20000000</v>
      </c>
      <c r="I203" s="79">
        <v>20000000</v>
      </c>
      <c r="J203" s="32" t="s">
        <v>2072</v>
      </c>
      <c r="K203" s="32" t="s">
        <v>1159</v>
      </c>
      <c r="L203" s="32" t="s">
        <v>2119</v>
      </c>
    </row>
    <row r="204" spans="2:12" ht="22.5">
      <c r="B204" s="68" t="s">
        <v>2500</v>
      </c>
      <c r="C204" s="116" t="s">
        <v>283</v>
      </c>
      <c r="D204" s="31">
        <v>41841</v>
      </c>
      <c r="E204" s="32" t="s">
        <v>177</v>
      </c>
      <c r="F204" s="32" t="s">
        <v>71</v>
      </c>
      <c r="G204" s="32" t="s">
        <v>2112</v>
      </c>
      <c r="H204" s="79">
        <v>120000000</v>
      </c>
      <c r="I204" s="79">
        <v>120000000</v>
      </c>
      <c r="J204" s="32" t="s">
        <v>2072</v>
      </c>
      <c r="K204" s="32" t="s">
        <v>1159</v>
      </c>
      <c r="L204" s="32" t="s">
        <v>2119</v>
      </c>
    </row>
    <row r="205" spans="2:12" ht="22.5">
      <c r="B205" s="68" t="s">
        <v>284</v>
      </c>
      <c r="C205" s="121" t="s">
        <v>285</v>
      </c>
      <c r="D205" s="31">
        <v>41841</v>
      </c>
      <c r="E205" s="37" t="s">
        <v>177</v>
      </c>
      <c r="F205" s="32" t="s">
        <v>71</v>
      </c>
      <c r="G205" s="32" t="s">
        <v>2112</v>
      </c>
      <c r="H205" s="79">
        <v>90000000</v>
      </c>
      <c r="I205" s="79">
        <v>90000000</v>
      </c>
      <c r="J205" s="32" t="s">
        <v>2072</v>
      </c>
      <c r="K205" s="32" t="s">
        <v>1159</v>
      </c>
      <c r="L205" s="32" t="s">
        <v>2119</v>
      </c>
    </row>
    <row r="206" spans="2:12" ht="22.5">
      <c r="B206" s="68">
        <v>44112000</v>
      </c>
      <c r="C206" s="121" t="s">
        <v>286</v>
      </c>
      <c r="D206" s="31">
        <v>41841</v>
      </c>
      <c r="E206" s="37" t="s">
        <v>277</v>
      </c>
      <c r="F206" s="37" t="s">
        <v>71</v>
      </c>
      <c r="G206" s="37" t="s">
        <v>2112</v>
      </c>
      <c r="H206" s="79">
        <v>560000000</v>
      </c>
      <c r="I206" s="79">
        <v>560000000</v>
      </c>
      <c r="J206" s="32" t="s">
        <v>2072</v>
      </c>
      <c r="K206" s="32" t="s">
        <v>1159</v>
      </c>
      <c r="L206" s="32" t="s">
        <v>2119</v>
      </c>
    </row>
    <row r="207" spans="2:12" ht="22.5">
      <c r="B207" s="68" t="s">
        <v>2481</v>
      </c>
      <c r="C207" s="121" t="s">
        <v>287</v>
      </c>
      <c r="D207" s="31">
        <v>41841</v>
      </c>
      <c r="E207" s="37" t="s">
        <v>231</v>
      </c>
      <c r="F207" s="37" t="s">
        <v>215</v>
      </c>
      <c r="G207" s="37" t="s">
        <v>2112</v>
      </c>
      <c r="H207" s="79">
        <v>56104000</v>
      </c>
      <c r="I207" s="79">
        <v>56104000</v>
      </c>
      <c r="J207" s="32" t="s">
        <v>2072</v>
      </c>
      <c r="K207" s="32" t="s">
        <v>1159</v>
      </c>
      <c r="L207" s="32" t="s">
        <v>2119</v>
      </c>
    </row>
    <row r="208" spans="2:12" ht="22.5">
      <c r="B208" s="68" t="s">
        <v>2501</v>
      </c>
      <c r="C208" s="121" t="s">
        <v>288</v>
      </c>
      <c r="D208" s="31">
        <v>41841</v>
      </c>
      <c r="E208" s="37" t="s">
        <v>289</v>
      </c>
      <c r="F208" s="37" t="s">
        <v>71</v>
      </c>
      <c r="G208" s="37" t="s">
        <v>2112</v>
      </c>
      <c r="H208" s="79">
        <v>175000000</v>
      </c>
      <c r="I208" s="79">
        <v>175000000</v>
      </c>
      <c r="J208" s="32" t="s">
        <v>2072</v>
      </c>
      <c r="K208" s="32" t="s">
        <v>1159</v>
      </c>
      <c r="L208" s="32" t="s">
        <v>2119</v>
      </c>
    </row>
    <row r="209" spans="2:12" ht="22.5">
      <c r="B209" s="68" t="s">
        <v>2481</v>
      </c>
      <c r="C209" s="121" t="s">
        <v>290</v>
      </c>
      <c r="D209" s="31">
        <v>41841</v>
      </c>
      <c r="E209" s="37" t="s">
        <v>291</v>
      </c>
      <c r="F209" s="37" t="s">
        <v>215</v>
      </c>
      <c r="G209" s="37" t="s">
        <v>2112</v>
      </c>
      <c r="H209" s="79">
        <v>21000000</v>
      </c>
      <c r="I209" s="79">
        <v>21000000</v>
      </c>
      <c r="J209" s="32" t="s">
        <v>2072</v>
      </c>
      <c r="K209" s="32" t="s">
        <v>1159</v>
      </c>
      <c r="L209" s="32" t="s">
        <v>2119</v>
      </c>
    </row>
    <row r="210" spans="2:12" ht="22.5">
      <c r="B210" s="68" t="s">
        <v>292</v>
      </c>
      <c r="C210" s="121" t="s">
        <v>293</v>
      </c>
      <c r="D210" s="31">
        <v>41841</v>
      </c>
      <c r="E210" s="37" t="s">
        <v>294</v>
      </c>
      <c r="F210" s="37" t="s">
        <v>71</v>
      </c>
      <c r="G210" s="37" t="s">
        <v>2112</v>
      </c>
      <c r="H210" s="79">
        <v>300000000</v>
      </c>
      <c r="I210" s="79">
        <v>300000000</v>
      </c>
      <c r="J210" s="32" t="s">
        <v>2072</v>
      </c>
      <c r="K210" s="32" t="s">
        <v>1159</v>
      </c>
      <c r="L210" s="32" t="s">
        <v>2119</v>
      </c>
    </row>
    <row r="211" spans="2:12" ht="22.5">
      <c r="B211" s="68" t="s">
        <v>2481</v>
      </c>
      <c r="C211" s="121" t="s">
        <v>295</v>
      </c>
      <c r="D211" s="31">
        <v>41841</v>
      </c>
      <c r="E211" s="37" t="s">
        <v>231</v>
      </c>
      <c r="F211" s="37" t="s">
        <v>215</v>
      </c>
      <c r="G211" s="37" t="s">
        <v>2112</v>
      </c>
      <c r="H211" s="79">
        <v>30000000</v>
      </c>
      <c r="I211" s="79">
        <v>30000000</v>
      </c>
      <c r="J211" s="32" t="s">
        <v>2072</v>
      </c>
      <c r="K211" s="32" t="s">
        <v>1159</v>
      </c>
      <c r="L211" s="32" t="s">
        <v>2119</v>
      </c>
    </row>
    <row r="212" spans="2:12" ht="22.5">
      <c r="B212" s="68" t="s">
        <v>292</v>
      </c>
      <c r="C212" s="121" t="s">
        <v>296</v>
      </c>
      <c r="D212" s="31">
        <v>41841</v>
      </c>
      <c r="E212" s="37" t="s">
        <v>277</v>
      </c>
      <c r="F212" s="37" t="s">
        <v>71</v>
      </c>
      <c r="G212" s="37" t="s">
        <v>2112</v>
      </c>
      <c r="H212" s="79" t="s">
        <v>2133</v>
      </c>
      <c r="I212" s="79" t="s">
        <v>2134</v>
      </c>
      <c r="J212" s="32" t="s">
        <v>2072</v>
      </c>
      <c r="K212" s="32" t="s">
        <v>1159</v>
      </c>
      <c r="L212" s="32" t="s">
        <v>2119</v>
      </c>
    </row>
    <row r="213" spans="2:12" ht="22.5">
      <c r="B213" s="68" t="s">
        <v>2481</v>
      </c>
      <c r="C213" s="121" t="s">
        <v>297</v>
      </c>
      <c r="D213" s="31">
        <v>41841</v>
      </c>
      <c r="E213" s="37" t="s">
        <v>231</v>
      </c>
      <c r="F213" s="37" t="s">
        <v>215</v>
      </c>
      <c r="G213" s="37" t="s">
        <v>2112</v>
      </c>
      <c r="H213" s="79" t="s">
        <v>2135</v>
      </c>
      <c r="I213" s="79" t="s">
        <v>2136</v>
      </c>
      <c r="J213" s="32" t="s">
        <v>2072</v>
      </c>
      <c r="K213" s="32" t="s">
        <v>1159</v>
      </c>
      <c r="L213" s="32" t="s">
        <v>2119</v>
      </c>
    </row>
    <row r="214" spans="2:12" ht="22.5">
      <c r="B214" s="68" t="s">
        <v>298</v>
      </c>
      <c r="C214" s="121" t="s">
        <v>299</v>
      </c>
      <c r="D214" s="31">
        <v>41841</v>
      </c>
      <c r="E214" s="37" t="s">
        <v>277</v>
      </c>
      <c r="F214" s="37" t="s">
        <v>71</v>
      </c>
      <c r="G214" s="37" t="s">
        <v>2112</v>
      </c>
      <c r="H214" s="79" t="s">
        <v>2137</v>
      </c>
      <c r="I214" s="79" t="s">
        <v>2138</v>
      </c>
      <c r="J214" s="32" t="s">
        <v>2072</v>
      </c>
      <c r="K214" s="32" t="s">
        <v>1159</v>
      </c>
      <c r="L214" s="32" t="s">
        <v>2119</v>
      </c>
    </row>
    <row r="215" spans="2:12" ht="22.5">
      <c r="B215" s="68" t="s">
        <v>2481</v>
      </c>
      <c r="C215" s="121" t="s">
        <v>300</v>
      </c>
      <c r="D215" s="31">
        <v>41841</v>
      </c>
      <c r="E215" s="37" t="s">
        <v>231</v>
      </c>
      <c r="F215" s="37" t="s">
        <v>215</v>
      </c>
      <c r="G215" s="37" t="s">
        <v>2112</v>
      </c>
      <c r="H215" s="79">
        <v>35000000</v>
      </c>
      <c r="I215" s="79">
        <v>35000000</v>
      </c>
      <c r="J215" s="32" t="s">
        <v>2072</v>
      </c>
      <c r="K215" s="32" t="s">
        <v>1159</v>
      </c>
      <c r="L215" s="32" t="s">
        <v>2119</v>
      </c>
    </row>
    <row r="216" spans="2:12" ht="33.75">
      <c r="B216" s="68" t="s">
        <v>2461</v>
      </c>
      <c r="C216" s="121" t="s">
        <v>301</v>
      </c>
      <c r="D216" s="31">
        <v>41842</v>
      </c>
      <c r="E216" s="37" t="s">
        <v>157</v>
      </c>
      <c r="F216" s="37" t="s">
        <v>163</v>
      </c>
      <c r="G216" s="37" t="s">
        <v>2076</v>
      </c>
      <c r="H216" s="79">
        <v>65000000</v>
      </c>
      <c r="I216" s="79">
        <v>65000000</v>
      </c>
      <c r="J216" s="32" t="s">
        <v>2072</v>
      </c>
      <c r="K216" s="32" t="s">
        <v>1159</v>
      </c>
      <c r="L216" s="32" t="s">
        <v>2119</v>
      </c>
    </row>
    <row r="217" spans="2:12" ht="33.75">
      <c r="B217" s="68" t="s">
        <v>2499</v>
      </c>
      <c r="C217" s="121" t="s">
        <v>302</v>
      </c>
      <c r="D217" s="31">
        <v>41842</v>
      </c>
      <c r="E217" s="37" t="s">
        <v>157</v>
      </c>
      <c r="F217" s="37" t="s">
        <v>163</v>
      </c>
      <c r="G217" s="37" t="s">
        <v>2076</v>
      </c>
      <c r="H217" s="79">
        <v>100400000</v>
      </c>
      <c r="I217" s="79">
        <v>100400000</v>
      </c>
      <c r="J217" s="32" t="s">
        <v>2072</v>
      </c>
      <c r="K217" s="32" t="s">
        <v>1159</v>
      </c>
      <c r="L217" s="32" t="s">
        <v>2119</v>
      </c>
    </row>
    <row r="218" spans="2:12" ht="33.75">
      <c r="B218" s="68" t="s">
        <v>2502</v>
      </c>
      <c r="C218" s="121" t="s">
        <v>303</v>
      </c>
      <c r="D218" s="40">
        <v>41841</v>
      </c>
      <c r="E218" s="37" t="s">
        <v>157</v>
      </c>
      <c r="F218" s="37" t="s">
        <v>71</v>
      </c>
      <c r="G218" s="37" t="s">
        <v>2112</v>
      </c>
      <c r="H218" s="79">
        <v>135028665</v>
      </c>
      <c r="I218" s="79">
        <v>135028665</v>
      </c>
      <c r="J218" s="32" t="s">
        <v>2072</v>
      </c>
      <c r="K218" s="32" t="s">
        <v>1159</v>
      </c>
      <c r="L218" s="32" t="s">
        <v>2139</v>
      </c>
    </row>
    <row r="219" spans="2:12" ht="45">
      <c r="B219" s="68" t="s">
        <v>2499</v>
      </c>
      <c r="C219" s="121" t="s">
        <v>304</v>
      </c>
      <c r="D219" s="40">
        <v>41841</v>
      </c>
      <c r="E219" s="37" t="s">
        <v>157</v>
      </c>
      <c r="F219" s="37" t="s">
        <v>163</v>
      </c>
      <c r="G219" s="37" t="s">
        <v>2140</v>
      </c>
      <c r="H219" s="79">
        <v>100000000</v>
      </c>
      <c r="I219" s="79">
        <v>100000000</v>
      </c>
      <c r="J219" s="32" t="s">
        <v>2072</v>
      </c>
      <c r="K219" s="32" t="s">
        <v>1159</v>
      </c>
      <c r="L219" s="37" t="s">
        <v>2099</v>
      </c>
    </row>
    <row r="220" spans="2:12" ht="45">
      <c r="B220" s="68" t="s">
        <v>2503</v>
      </c>
      <c r="C220" s="121" t="s">
        <v>305</v>
      </c>
      <c r="D220" s="40">
        <v>41841</v>
      </c>
      <c r="E220" s="37" t="s">
        <v>157</v>
      </c>
      <c r="F220" s="37" t="s">
        <v>163</v>
      </c>
      <c r="G220" s="37" t="s">
        <v>2140</v>
      </c>
      <c r="H220" s="79">
        <v>200000000</v>
      </c>
      <c r="I220" s="79">
        <v>200000000</v>
      </c>
      <c r="J220" s="32" t="s">
        <v>2072</v>
      </c>
      <c r="K220" s="32" t="s">
        <v>1159</v>
      </c>
      <c r="L220" s="37" t="s">
        <v>2099</v>
      </c>
    </row>
    <row r="221" spans="2:12" ht="33.75">
      <c r="B221" s="68" t="s">
        <v>1664</v>
      </c>
      <c r="C221" s="121" t="s">
        <v>306</v>
      </c>
      <c r="D221" s="40">
        <v>41809</v>
      </c>
      <c r="E221" s="37" t="s">
        <v>157</v>
      </c>
      <c r="F221" s="37" t="s">
        <v>71</v>
      </c>
      <c r="G221" s="37" t="s">
        <v>2141</v>
      </c>
      <c r="H221" s="79">
        <v>155678086</v>
      </c>
      <c r="I221" s="79">
        <v>155678086</v>
      </c>
      <c r="J221" s="32" t="s">
        <v>2072</v>
      </c>
      <c r="K221" s="32" t="s">
        <v>1159</v>
      </c>
      <c r="L221" s="37" t="s">
        <v>2111</v>
      </c>
    </row>
    <row r="222" spans="2:12" ht="33.75">
      <c r="B222" s="68" t="s">
        <v>2504</v>
      </c>
      <c r="C222" s="121" t="s">
        <v>307</v>
      </c>
      <c r="D222" s="40">
        <v>41803</v>
      </c>
      <c r="E222" s="37" t="s">
        <v>187</v>
      </c>
      <c r="F222" s="37" t="s">
        <v>48</v>
      </c>
      <c r="G222" s="37" t="s">
        <v>2141</v>
      </c>
      <c r="H222" s="79">
        <v>20000000</v>
      </c>
      <c r="I222" s="79">
        <v>20000000</v>
      </c>
      <c r="J222" s="32" t="s">
        <v>2072</v>
      </c>
      <c r="K222" s="32" t="s">
        <v>1159</v>
      </c>
      <c r="L222" s="37" t="s">
        <v>2139</v>
      </c>
    </row>
    <row r="223" spans="2:12" ht="22.5">
      <c r="B223" s="68" t="s">
        <v>2505</v>
      </c>
      <c r="C223" s="116" t="s">
        <v>308</v>
      </c>
      <c r="D223" s="42">
        <v>41641</v>
      </c>
      <c r="E223" s="43" t="s">
        <v>309</v>
      </c>
      <c r="F223" s="41" t="s">
        <v>310</v>
      </c>
      <c r="G223" s="43" t="s">
        <v>2142</v>
      </c>
      <c r="H223" s="79">
        <v>86000000</v>
      </c>
      <c r="I223" s="79">
        <v>86000000</v>
      </c>
      <c r="J223" s="43" t="s">
        <v>2072</v>
      </c>
      <c r="K223" s="43" t="s">
        <v>1262</v>
      </c>
      <c r="L223" s="43" t="s">
        <v>2143</v>
      </c>
    </row>
    <row r="224" spans="2:12" ht="33.75">
      <c r="B224" s="68" t="s">
        <v>2506</v>
      </c>
      <c r="C224" s="117" t="s">
        <v>311</v>
      </c>
      <c r="D224" s="42">
        <v>41641</v>
      </c>
      <c r="E224" s="43" t="s">
        <v>312</v>
      </c>
      <c r="F224" s="41" t="s">
        <v>310</v>
      </c>
      <c r="G224" s="43" t="s">
        <v>2144</v>
      </c>
      <c r="H224" s="79">
        <v>1700000000</v>
      </c>
      <c r="I224" s="79">
        <v>1700000000</v>
      </c>
      <c r="J224" s="43" t="s">
        <v>2072</v>
      </c>
      <c r="K224" s="43" t="s">
        <v>1262</v>
      </c>
      <c r="L224" s="43" t="s">
        <v>2145</v>
      </c>
    </row>
    <row r="225" spans="2:12" ht="33.75">
      <c r="B225" s="68" t="s">
        <v>2502</v>
      </c>
      <c r="C225" s="116" t="s">
        <v>313</v>
      </c>
      <c r="D225" s="42">
        <v>41641</v>
      </c>
      <c r="E225" s="43" t="s">
        <v>312</v>
      </c>
      <c r="F225" s="41" t="s">
        <v>310</v>
      </c>
      <c r="G225" s="43" t="s">
        <v>2146</v>
      </c>
      <c r="H225" s="79">
        <v>121413408</v>
      </c>
      <c r="I225" s="79">
        <v>121413408</v>
      </c>
      <c r="J225" s="43" t="s">
        <v>2072</v>
      </c>
      <c r="K225" s="43" t="s">
        <v>1262</v>
      </c>
      <c r="L225" s="43" t="s">
        <v>2145</v>
      </c>
    </row>
    <row r="226" spans="2:12" ht="45">
      <c r="B226" s="68" t="s">
        <v>2507</v>
      </c>
      <c r="C226" s="118" t="s">
        <v>314</v>
      </c>
      <c r="D226" s="24">
        <v>41883</v>
      </c>
      <c r="E226" s="23" t="s">
        <v>315</v>
      </c>
      <c r="F226" s="23" t="s">
        <v>310</v>
      </c>
      <c r="G226" s="23" t="s">
        <v>2147</v>
      </c>
      <c r="H226" s="79">
        <v>19000000</v>
      </c>
      <c r="I226" s="79">
        <v>19000000</v>
      </c>
      <c r="J226" s="23" t="s">
        <v>2072</v>
      </c>
      <c r="K226" s="23" t="s">
        <v>1262</v>
      </c>
      <c r="L226" s="81" t="s">
        <v>2143</v>
      </c>
    </row>
    <row r="227" spans="2:12" ht="33.75">
      <c r="B227" s="68" t="s">
        <v>2508</v>
      </c>
      <c r="C227" s="116" t="s">
        <v>316</v>
      </c>
      <c r="D227" s="42">
        <v>41731</v>
      </c>
      <c r="E227" s="23" t="s">
        <v>317</v>
      </c>
      <c r="F227" s="41" t="s">
        <v>318</v>
      </c>
      <c r="G227" s="23" t="s">
        <v>2148</v>
      </c>
      <c r="H227" s="79">
        <v>58000000</v>
      </c>
      <c r="I227" s="79">
        <v>58000000</v>
      </c>
      <c r="J227" s="43" t="s">
        <v>2072</v>
      </c>
      <c r="K227" s="43" t="s">
        <v>1262</v>
      </c>
      <c r="L227" s="43" t="s">
        <v>2149</v>
      </c>
    </row>
    <row r="228" spans="2:12" ht="22.5">
      <c r="B228" s="68" t="s">
        <v>2509</v>
      </c>
      <c r="C228" s="116" t="s">
        <v>319</v>
      </c>
      <c r="D228" s="42">
        <v>41883</v>
      </c>
      <c r="E228" s="43" t="s">
        <v>320</v>
      </c>
      <c r="F228" s="41" t="s">
        <v>318</v>
      </c>
      <c r="G228" s="23" t="s">
        <v>2144</v>
      </c>
      <c r="H228" s="79">
        <v>20000000</v>
      </c>
      <c r="I228" s="79">
        <v>20000000</v>
      </c>
      <c r="J228" s="43" t="s">
        <v>2072</v>
      </c>
      <c r="K228" s="43" t="s">
        <v>1262</v>
      </c>
      <c r="L228" s="43" t="s">
        <v>2149</v>
      </c>
    </row>
    <row r="229" spans="2:12" ht="56.25">
      <c r="B229" s="68" t="s">
        <v>2510</v>
      </c>
      <c r="C229" s="116" t="s">
        <v>321</v>
      </c>
      <c r="D229" s="42">
        <v>41672</v>
      </c>
      <c r="E229" s="23" t="s">
        <v>322</v>
      </c>
      <c r="F229" s="23" t="s">
        <v>323</v>
      </c>
      <c r="G229" s="43" t="s">
        <v>2150</v>
      </c>
      <c r="H229" s="79">
        <v>1871098954</v>
      </c>
      <c r="I229" s="79">
        <v>1871098954</v>
      </c>
      <c r="J229" s="43" t="s">
        <v>2072</v>
      </c>
      <c r="K229" s="43" t="s">
        <v>1262</v>
      </c>
      <c r="L229" s="43" t="s">
        <v>2145</v>
      </c>
    </row>
    <row r="230" spans="2:12" ht="123.75">
      <c r="B230" s="68" t="s">
        <v>2511</v>
      </c>
      <c r="C230" s="113" t="s">
        <v>324</v>
      </c>
      <c r="D230" s="24">
        <v>41884</v>
      </c>
      <c r="E230" s="23" t="s">
        <v>325</v>
      </c>
      <c r="F230" s="23" t="s">
        <v>318</v>
      </c>
      <c r="G230" s="23" t="s">
        <v>2151</v>
      </c>
      <c r="H230" s="79">
        <v>50000000</v>
      </c>
      <c r="I230" s="79">
        <v>50000000</v>
      </c>
      <c r="J230" s="23" t="s">
        <v>2072</v>
      </c>
      <c r="K230" s="23" t="s">
        <v>1262</v>
      </c>
      <c r="L230" s="23" t="s">
        <v>2149</v>
      </c>
    </row>
    <row r="231" spans="2:12" ht="67.5">
      <c r="B231" s="68">
        <v>80101500</v>
      </c>
      <c r="C231" s="116" t="s">
        <v>326</v>
      </c>
      <c r="D231" s="24">
        <v>41913</v>
      </c>
      <c r="E231" s="23" t="s">
        <v>315</v>
      </c>
      <c r="F231" s="41" t="s">
        <v>318</v>
      </c>
      <c r="G231" s="23" t="s">
        <v>2152</v>
      </c>
      <c r="H231" s="79">
        <v>20000000</v>
      </c>
      <c r="I231" s="79">
        <v>20000000</v>
      </c>
      <c r="J231" s="23" t="s">
        <v>2072</v>
      </c>
      <c r="K231" s="23" t="s">
        <v>1262</v>
      </c>
      <c r="L231" s="23" t="s">
        <v>2149</v>
      </c>
    </row>
    <row r="232" spans="2:12" ht="22.5">
      <c r="B232" s="68" t="s">
        <v>2502</v>
      </c>
      <c r="C232" s="116" t="s">
        <v>327</v>
      </c>
      <c r="D232" s="42">
        <v>41641</v>
      </c>
      <c r="E232" s="43" t="s">
        <v>312</v>
      </c>
      <c r="F232" s="41" t="s">
        <v>310</v>
      </c>
      <c r="G232" s="43" t="s">
        <v>2142</v>
      </c>
      <c r="H232" s="79">
        <v>65470400</v>
      </c>
      <c r="I232" s="79">
        <v>65470400</v>
      </c>
      <c r="J232" s="43" t="s">
        <v>2072</v>
      </c>
      <c r="K232" s="43" t="s">
        <v>1262</v>
      </c>
      <c r="L232" s="43" t="s">
        <v>2153</v>
      </c>
    </row>
    <row r="233" spans="2:12" ht="67.5">
      <c r="B233" s="68" t="s">
        <v>2500</v>
      </c>
      <c r="C233" s="113" t="s">
        <v>328</v>
      </c>
      <c r="D233" s="24">
        <v>41837</v>
      </c>
      <c r="E233" s="23" t="s">
        <v>329</v>
      </c>
      <c r="F233" s="23" t="s">
        <v>330</v>
      </c>
      <c r="G233" s="23" t="s">
        <v>2152</v>
      </c>
      <c r="H233" s="79">
        <v>6333600</v>
      </c>
      <c r="I233" s="79">
        <v>6333600</v>
      </c>
      <c r="J233" s="23" t="s">
        <v>2072</v>
      </c>
      <c r="K233" s="23" t="s">
        <v>1262</v>
      </c>
      <c r="L233" s="23" t="s">
        <v>2154</v>
      </c>
    </row>
    <row r="234" spans="2:12" ht="67.5">
      <c r="B234" s="68" t="s">
        <v>2512</v>
      </c>
      <c r="C234" s="113" t="s">
        <v>331</v>
      </c>
      <c r="D234" s="24">
        <v>41884</v>
      </c>
      <c r="E234" s="23" t="s">
        <v>315</v>
      </c>
      <c r="F234" s="23" t="s">
        <v>330</v>
      </c>
      <c r="G234" s="23" t="s">
        <v>2152</v>
      </c>
      <c r="H234" s="79">
        <v>12600000</v>
      </c>
      <c r="I234" s="79">
        <v>12600000</v>
      </c>
      <c r="J234" s="23" t="s">
        <v>2072</v>
      </c>
      <c r="K234" s="23" t="s">
        <v>1262</v>
      </c>
      <c r="L234" s="23" t="s">
        <v>2154</v>
      </c>
    </row>
    <row r="235" spans="2:12" ht="67.5">
      <c r="B235" s="68" t="s">
        <v>2513</v>
      </c>
      <c r="C235" s="113" t="s">
        <v>332</v>
      </c>
      <c r="D235" s="24">
        <v>41837</v>
      </c>
      <c r="E235" s="23" t="s">
        <v>329</v>
      </c>
      <c r="F235" s="23" t="s">
        <v>318</v>
      </c>
      <c r="G235" s="23" t="s">
        <v>2152</v>
      </c>
      <c r="H235" s="79">
        <v>2704398</v>
      </c>
      <c r="I235" s="79">
        <v>2704398</v>
      </c>
      <c r="J235" s="23" t="s">
        <v>2072</v>
      </c>
      <c r="K235" s="23" t="s">
        <v>1262</v>
      </c>
      <c r="L235" s="23" t="s">
        <v>2154</v>
      </c>
    </row>
    <row r="236" spans="2:12" ht="67.5">
      <c r="B236" s="68">
        <v>32101600</v>
      </c>
      <c r="C236" s="113" t="s">
        <v>333</v>
      </c>
      <c r="D236" s="24">
        <v>41837</v>
      </c>
      <c r="E236" s="23" t="s">
        <v>329</v>
      </c>
      <c r="F236" s="23" t="s">
        <v>318</v>
      </c>
      <c r="G236" s="23" t="s">
        <v>2152</v>
      </c>
      <c r="H236" s="79">
        <v>4073339</v>
      </c>
      <c r="I236" s="79">
        <v>4073339</v>
      </c>
      <c r="J236" s="23" t="s">
        <v>2072</v>
      </c>
      <c r="K236" s="23" t="s">
        <v>1262</v>
      </c>
      <c r="L236" s="23" t="s">
        <v>2154</v>
      </c>
    </row>
    <row r="237" spans="2:12" ht="67.5">
      <c r="B237" s="68" t="s">
        <v>2514</v>
      </c>
      <c r="C237" s="113" t="s">
        <v>334</v>
      </c>
      <c r="D237" s="24">
        <v>41837</v>
      </c>
      <c r="E237" s="23" t="s">
        <v>329</v>
      </c>
      <c r="F237" s="23" t="s">
        <v>330</v>
      </c>
      <c r="G237" s="23" t="s">
        <v>2152</v>
      </c>
      <c r="H237" s="79">
        <v>2550000</v>
      </c>
      <c r="I237" s="79">
        <v>2550000</v>
      </c>
      <c r="J237" s="23" t="s">
        <v>2072</v>
      </c>
      <c r="K237" s="23" t="s">
        <v>1262</v>
      </c>
      <c r="L237" s="23" t="s">
        <v>2154</v>
      </c>
    </row>
    <row r="238" spans="2:12" ht="67.5">
      <c r="B238" s="68" t="s">
        <v>2515</v>
      </c>
      <c r="C238" s="113" t="s">
        <v>335</v>
      </c>
      <c r="D238" s="24">
        <v>41881</v>
      </c>
      <c r="E238" s="23" t="s">
        <v>315</v>
      </c>
      <c r="F238" s="23" t="s">
        <v>323</v>
      </c>
      <c r="G238" s="23" t="s">
        <v>2152</v>
      </c>
      <c r="H238" s="79">
        <v>130000000</v>
      </c>
      <c r="I238" s="79">
        <v>130000000</v>
      </c>
      <c r="J238" s="23" t="s">
        <v>2072</v>
      </c>
      <c r="K238" s="23" t="s">
        <v>1262</v>
      </c>
      <c r="L238" s="23" t="s">
        <v>2154</v>
      </c>
    </row>
    <row r="239" spans="2:12" ht="56.25">
      <c r="B239" s="68" t="s">
        <v>2516</v>
      </c>
      <c r="C239" s="116" t="s">
        <v>336</v>
      </c>
      <c r="D239" s="42">
        <v>41672</v>
      </c>
      <c r="E239" s="43" t="s">
        <v>337</v>
      </c>
      <c r="F239" s="41" t="s">
        <v>310</v>
      </c>
      <c r="G239" s="43" t="s">
        <v>2155</v>
      </c>
      <c r="H239" s="79">
        <v>44861784</v>
      </c>
      <c r="I239" s="79">
        <v>44861784</v>
      </c>
      <c r="J239" s="43" t="s">
        <v>2072</v>
      </c>
      <c r="K239" s="43" t="s">
        <v>1262</v>
      </c>
      <c r="L239" s="43" t="s">
        <v>2156</v>
      </c>
    </row>
    <row r="240" spans="2:12" ht="56.25">
      <c r="B240" s="68" t="s">
        <v>2516</v>
      </c>
      <c r="C240" s="116" t="s">
        <v>336</v>
      </c>
      <c r="D240" s="42">
        <v>41672</v>
      </c>
      <c r="E240" s="43" t="s">
        <v>44</v>
      </c>
      <c r="F240" s="41" t="s">
        <v>310</v>
      </c>
      <c r="G240" s="43" t="s">
        <v>2155</v>
      </c>
      <c r="H240" s="79">
        <v>44861784</v>
      </c>
      <c r="I240" s="79">
        <v>44861784</v>
      </c>
      <c r="J240" s="43" t="s">
        <v>2072</v>
      </c>
      <c r="K240" s="43" t="s">
        <v>1262</v>
      </c>
      <c r="L240" s="43" t="s">
        <v>2156</v>
      </c>
    </row>
    <row r="241" spans="2:12" ht="22.5">
      <c r="B241" s="68" t="s">
        <v>2516</v>
      </c>
      <c r="C241" s="116" t="s">
        <v>338</v>
      </c>
      <c r="D241" s="44">
        <v>41672</v>
      </c>
      <c r="E241" s="41" t="s">
        <v>337</v>
      </c>
      <c r="F241" s="41" t="s">
        <v>310</v>
      </c>
      <c r="G241" s="41" t="s">
        <v>2144</v>
      </c>
      <c r="H241" s="79">
        <v>32898646</v>
      </c>
      <c r="I241" s="79">
        <v>32898646</v>
      </c>
      <c r="J241" s="41" t="s">
        <v>2072</v>
      </c>
      <c r="K241" s="41" t="s">
        <v>1262</v>
      </c>
      <c r="L241" s="41" t="s">
        <v>2156</v>
      </c>
    </row>
    <row r="242" spans="2:12" ht="33.75">
      <c r="B242" s="68" t="s">
        <v>2481</v>
      </c>
      <c r="C242" s="116" t="s">
        <v>339</v>
      </c>
      <c r="D242" s="44">
        <v>41641</v>
      </c>
      <c r="E242" s="41" t="s">
        <v>340</v>
      </c>
      <c r="F242" s="41" t="s">
        <v>310</v>
      </c>
      <c r="G242" s="41" t="s">
        <v>2144</v>
      </c>
      <c r="H242" s="79">
        <v>77000</v>
      </c>
      <c r="I242" s="79">
        <v>77000</v>
      </c>
      <c r="J242" s="41" t="s">
        <v>2072</v>
      </c>
      <c r="K242" s="41" t="s">
        <v>1262</v>
      </c>
      <c r="L242" s="41" t="s">
        <v>2143</v>
      </c>
    </row>
    <row r="243" spans="2:12" ht="22.5">
      <c r="B243" s="68" t="s">
        <v>2481</v>
      </c>
      <c r="C243" s="116" t="s">
        <v>341</v>
      </c>
      <c r="D243" s="44">
        <v>41641</v>
      </c>
      <c r="E243" s="41" t="s">
        <v>340</v>
      </c>
      <c r="F243" s="41" t="s">
        <v>310</v>
      </c>
      <c r="G243" s="41" t="s">
        <v>2144</v>
      </c>
      <c r="H243" s="79">
        <v>3371363</v>
      </c>
      <c r="I243" s="79">
        <v>3371363</v>
      </c>
      <c r="J243" s="41" t="s">
        <v>2072</v>
      </c>
      <c r="K243" s="41" t="s">
        <v>1262</v>
      </c>
      <c r="L243" s="41" t="s">
        <v>2143</v>
      </c>
    </row>
    <row r="244" spans="2:12" ht="22.5">
      <c r="B244" s="68" t="s">
        <v>2506</v>
      </c>
      <c r="C244" s="116" t="s">
        <v>342</v>
      </c>
      <c r="D244" s="44">
        <v>41654</v>
      </c>
      <c r="E244" s="41" t="s">
        <v>60</v>
      </c>
      <c r="F244" s="41" t="s">
        <v>310</v>
      </c>
      <c r="G244" s="41" t="s">
        <v>2144</v>
      </c>
      <c r="H244" s="79">
        <v>172336620</v>
      </c>
      <c r="I244" s="79">
        <v>172336620</v>
      </c>
      <c r="J244" s="41" t="s">
        <v>2072</v>
      </c>
      <c r="K244" s="41" t="s">
        <v>1262</v>
      </c>
      <c r="L244" s="41" t="s">
        <v>2145</v>
      </c>
    </row>
    <row r="245" spans="2:12" ht="22.5">
      <c r="B245" s="68" t="s">
        <v>2517</v>
      </c>
      <c r="C245" s="116" t="s">
        <v>343</v>
      </c>
      <c r="D245" s="44">
        <v>41654</v>
      </c>
      <c r="E245" s="41" t="s">
        <v>60</v>
      </c>
      <c r="F245" s="41" t="s">
        <v>310</v>
      </c>
      <c r="G245" s="41" t="s">
        <v>2144</v>
      </c>
      <c r="H245" s="79">
        <v>45758346</v>
      </c>
      <c r="I245" s="79">
        <v>45758346</v>
      </c>
      <c r="J245" s="41" t="s">
        <v>2072</v>
      </c>
      <c r="K245" s="41" t="s">
        <v>1262</v>
      </c>
      <c r="L245" s="41" t="s">
        <v>2145</v>
      </c>
    </row>
    <row r="246" spans="2:12" ht="22.5">
      <c r="B246" s="68" t="s">
        <v>2517</v>
      </c>
      <c r="C246" s="116" t="s">
        <v>344</v>
      </c>
      <c r="D246" s="44">
        <v>41654</v>
      </c>
      <c r="E246" s="41" t="s">
        <v>60</v>
      </c>
      <c r="F246" s="41" t="s">
        <v>310</v>
      </c>
      <c r="G246" s="41" t="s">
        <v>2144</v>
      </c>
      <c r="H246" s="79">
        <v>8913960</v>
      </c>
      <c r="I246" s="79">
        <v>8913960</v>
      </c>
      <c r="J246" s="41" t="s">
        <v>2072</v>
      </c>
      <c r="K246" s="41" t="s">
        <v>1262</v>
      </c>
      <c r="L246" s="41" t="s">
        <v>2145</v>
      </c>
    </row>
    <row r="247" spans="2:12" ht="22.5">
      <c r="B247" s="68" t="s">
        <v>2517</v>
      </c>
      <c r="C247" s="116" t="s">
        <v>345</v>
      </c>
      <c r="D247" s="44">
        <v>41654</v>
      </c>
      <c r="E247" s="41" t="s">
        <v>60</v>
      </c>
      <c r="F247" s="41" t="s">
        <v>310</v>
      </c>
      <c r="G247" s="41" t="s">
        <v>2144</v>
      </c>
      <c r="H247" s="79">
        <v>8913960</v>
      </c>
      <c r="I247" s="79">
        <v>8913960</v>
      </c>
      <c r="J247" s="41" t="s">
        <v>2072</v>
      </c>
      <c r="K247" s="41" t="s">
        <v>1262</v>
      </c>
      <c r="L247" s="41" t="s">
        <v>2145</v>
      </c>
    </row>
    <row r="248" spans="2:12" ht="22.5">
      <c r="B248" s="68" t="s">
        <v>2517</v>
      </c>
      <c r="C248" s="116" t="s">
        <v>346</v>
      </c>
      <c r="D248" s="44">
        <v>41654</v>
      </c>
      <c r="E248" s="41" t="s">
        <v>60</v>
      </c>
      <c r="F248" s="41" t="s">
        <v>310</v>
      </c>
      <c r="G248" s="41" t="s">
        <v>2144</v>
      </c>
      <c r="H248" s="79">
        <v>8913960</v>
      </c>
      <c r="I248" s="79">
        <v>8913960</v>
      </c>
      <c r="J248" s="41" t="s">
        <v>2072</v>
      </c>
      <c r="K248" s="41" t="s">
        <v>1262</v>
      </c>
      <c r="L248" s="41" t="s">
        <v>2145</v>
      </c>
    </row>
    <row r="249" spans="2:12" ht="33.75">
      <c r="B249" s="68" t="s">
        <v>704</v>
      </c>
      <c r="C249" s="113" t="s">
        <v>347</v>
      </c>
      <c r="D249" s="24" t="s">
        <v>348</v>
      </c>
      <c r="E249" s="23" t="s">
        <v>349</v>
      </c>
      <c r="F249" s="23" t="s">
        <v>350</v>
      </c>
      <c r="G249" s="23" t="s">
        <v>2157</v>
      </c>
      <c r="H249" s="79">
        <f>3000000+54878883</f>
        <v>57878883</v>
      </c>
      <c r="I249" s="79">
        <v>57878883</v>
      </c>
      <c r="J249" s="23" t="s">
        <v>2158</v>
      </c>
      <c r="K249" s="23" t="s">
        <v>2073</v>
      </c>
      <c r="L249" s="23" t="s">
        <v>2159</v>
      </c>
    </row>
    <row r="250" spans="2:12" ht="33.75">
      <c r="B250" s="68" t="s">
        <v>704</v>
      </c>
      <c r="C250" s="113" t="s">
        <v>351</v>
      </c>
      <c r="D250" s="24" t="s">
        <v>348</v>
      </c>
      <c r="E250" s="23" t="s">
        <v>349</v>
      </c>
      <c r="F250" s="23" t="s">
        <v>350</v>
      </c>
      <c r="G250" s="23" t="s">
        <v>2157</v>
      </c>
      <c r="H250" s="79">
        <f>2000000+27091867</f>
        <v>29091867</v>
      </c>
      <c r="I250" s="79">
        <v>29091867</v>
      </c>
      <c r="J250" s="23" t="s">
        <v>2158</v>
      </c>
      <c r="K250" s="23" t="s">
        <v>2073</v>
      </c>
      <c r="L250" s="23" t="s">
        <v>2159</v>
      </c>
    </row>
    <row r="251" spans="2:12" ht="33.75">
      <c r="B251" s="68" t="s">
        <v>704</v>
      </c>
      <c r="C251" s="113" t="s">
        <v>352</v>
      </c>
      <c r="D251" s="24" t="s">
        <v>348</v>
      </c>
      <c r="E251" s="23" t="s">
        <v>349</v>
      </c>
      <c r="F251" s="23" t="s">
        <v>350</v>
      </c>
      <c r="G251" s="23" t="s">
        <v>2157</v>
      </c>
      <c r="H251" s="79">
        <f>2000000+43590883</f>
        <v>45590883</v>
      </c>
      <c r="I251" s="79">
        <v>45590883</v>
      </c>
      <c r="J251" s="23" t="s">
        <v>2158</v>
      </c>
      <c r="K251" s="23" t="s">
        <v>2073</v>
      </c>
      <c r="L251" s="23" t="s">
        <v>2159</v>
      </c>
    </row>
    <row r="252" spans="2:12" ht="33.75">
      <c r="B252" s="68" t="s">
        <v>704</v>
      </c>
      <c r="C252" s="113" t="s">
        <v>352</v>
      </c>
      <c r="D252" s="24" t="s">
        <v>348</v>
      </c>
      <c r="E252" s="23" t="s">
        <v>349</v>
      </c>
      <c r="F252" s="23" t="s">
        <v>350</v>
      </c>
      <c r="G252" s="23" t="s">
        <v>2157</v>
      </c>
      <c r="H252" s="79">
        <f>2000000+43590883</f>
        <v>45590883</v>
      </c>
      <c r="I252" s="79">
        <v>45590883</v>
      </c>
      <c r="J252" s="23" t="s">
        <v>2158</v>
      </c>
      <c r="K252" s="23" t="s">
        <v>2073</v>
      </c>
      <c r="L252" s="23" t="s">
        <v>2159</v>
      </c>
    </row>
    <row r="253" spans="2:12" ht="33.75">
      <c r="B253" s="68" t="s">
        <v>704</v>
      </c>
      <c r="C253" s="113" t="s">
        <v>353</v>
      </c>
      <c r="D253" s="24" t="s">
        <v>348</v>
      </c>
      <c r="E253" s="23" t="s">
        <v>349</v>
      </c>
      <c r="F253" s="23" t="s">
        <v>350</v>
      </c>
      <c r="G253" s="23" t="s">
        <v>2157</v>
      </c>
      <c r="H253" s="79">
        <f>2000000+55993899</f>
        <v>57993899</v>
      </c>
      <c r="I253" s="79">
        <v>57993899</v>
      </c>
      <c r="J253" s="23" t="s">
        <v>2158</v>
      </c>
      <c r="K253" s="23" t="s">
        <v>2073</v>
      </c>
      <c r="L253" s="23" t="s">
        <v>2159</v>
      </c>
    </row>
    <row r="254" spans="2:12" ht="22.5">
      <c r="B254" s="68" t="s">
        <v>704</v>
      </c>
      <c r="C254" s="113" t="s">
        <v>354</v>
      </c>
      <c r="D254" s="24" t="s">
        <v>348</v>
      </c>
      <c r="E254" s="23" t="s">
        <v>349</v>
      </c>
      <c r="F254" s="23" t="s">
        <v>350</v>
      </c>
      <c r="G254" s="23" t="s">
        <v>2157</v>
      </c>
      <c r="H254" s="79">
        <f>2000000+50114555</f>
        <v>52114555</v>
      </c>
      <c r="I254" s="79">
        <v>52114555</v>
      </c>
      <c r="J254" s="23" t="s">
        <v>2158</v>
      </c>
      <c r="K254" s="23" t="s">
        <v>2073</v>
      </c>
      <c r="L254" s="23" t="s">
        <v>2159</v>
      </c>
    </row>
    <row r="255" spans="2:12" ht="33.75">
      <c r="B255" s="68" t="s">
        <v>704</v>
      </c>
      <c r="C255" s="113" t="s">
        <v>355</v>
      </c>
      <c r="D255" s="24" t="s">
        <v>348</v>
      </c>
      <c r="E255" s="23" t="s">
        <v>349</v>
      </c>
      <c r="F255" s="23" t="s">
        <v>350</v>
      </c>
      <c r="G255" s="23" t="s">
        <v>2157</v>
      </c>
      <c r="H255" s="79">
        <f>2000000+32211867</f>
        <v>34211867</v>
      </c>
      <c r="I255" s="79">
        <v>34211867</v>
      </c>
      <c r="J255" s="23" t="s">
        <v>2158</v>
      </c>
      <c r="K255" s="23" t="s">
        <v>2073</v>
      </c>
      <c r="L255" s="23" t="s">
        <v>2159</v>
      </c>
    </row>
    <row r="256" spans="2:12" ht="33.75">
      <c r="B256" s="68" t="s">
        <v>704</v>
      </c>
      <c r="C256" s="113" t="s">
        <v>356</v>
      </c>
      <c r="D256" s="24" t="s">
        <v>348</v>
      </c>
      <c r="E256" s="23" t="s">
        <v>349</v>
      </c>
      <c r="F256" s="23" t="s">
        <v>350</v>
      </c>
      <c r="G256" s="23" t="s">
        <v>2160</v>
      </c>
      <c r="H256" s="79">
        <f>4000000+46710883</f>
        <v>50710883</v>
      </c>
      <c r="I256" s="79">
        <v>50710883</v>
      </c>
      <c r="J256" s="23" t="s">
        <v>2158</v>
      </c>
      <c r="K256" s="23" t="s">
        <v>2073</v>
      </c>
      <c r="L256" s="23" t="s">
        <v>2159</v>
      </c>
    </row>
    <row r="257" spans="2:12" ht="22.5">
      <c r="B257" s="68" t="s">
        <v>704</v>
      </c>
      <c r="C257" s="113" t="s">
        <v>357</v>
      </c>
      <c r="D257" s="24" t="s">
        <v>348</v>
      </c>
      <c r="E257" s="23" t="s">
        <v>349</v>
      </c>
      <c r="F257" s="23" t="s">
        <v>350</v>
      </c>
      <c r="G257" s="23" t="s">
        <v>2157</v>
      </c>
      <c r="H257" s="79">
        <f>2000000+129477184</f>
        <v>131477184</v>
      </c>
      <c r="I257" s="79">
        <v>131477184</v>
      </c>
      <c r="J257" s="23" t="s">
        <v>2158</v>
      </c>
      <c r="K257" s="23" t="s">
        <v>2073</v>
      </c>
      <c r="L257" s="23" t="s">
        <v>2159</v>
      </c>
    </row>
    <row r="258" spans="2:12" ht="33.75">
      <c r="B258" s="68" t="s">
        <v>704</v>
      </c>
      <c r="C258" s="113" t="s">
        <v>347</v>
      </c>
      <c r="D258" s="24" t="s">
        <v>348</v>
      </c>
      <c r="E258" s="23" t="s">
        <v>349</v>
      </c>
      <c r="F258" s="23" t="s">
        <v>350</v>
      </c>
      <c r="G258" s="23" t="s">
        <v>2157</v>
      </c>
      <c r="H258" s="79">
        <f>4000000+46710883</f>
        <v>50710883</v>
      </c>
      <c r="I258" s="79">
        <v>50710883</v>
      </c>
      <c r="J258" s="23" t="s">
        <v>2158</v>
      </c>
      <c r="K258" s="23" t="s">
        <v>2073</v>
      </c>
      <c r="L258" s="23" t="s">
        <v>2159</v>
      </c>
    </row>
    <row r="259" spans="2:12" ht="33.75">
      <c r="B259" s="68" t="s">
        <v>704</v>
      </c>
      <c r="C259" s="113" t="s">
        <v>347</v>
      </c>
      <c r="D259" s="24" t="s">
        <v>348</v>
      </c>
      <c r="E259" s="23" t="s">
        <v>349</v>
      </c>
      <c r="F259" s="23" t="s">
        <v>350</v>
      </c>
      <c r="G259" s="23" t="s">
        <v>2157</v>
      </c>
      <c r="H259" s="79">
        <f>4000000+50806883</f>
        <v>54806883</v>
      </c>
      <c r="I259" s="79">
        <v>54806883</v>
      </c>
      <c r="J259" s="23" t="s">
        <v>2158</v>
      </c>
      <c r="K259" s="23" t="s">
        <v>2073</v>
      </c>
      <c r="L259" s="23" t="s">
        <v>2159</v>
      </c>
    </row>
    <row r="260" spans="2:12" ht="33.75">
      <c r="B260" s="68" t="s">
        <v>704</v>
      </c>
      <c r="C260" s="113" t="s">
        <v>358</v>
      </c>
      <c r="D260" s="24" t="s">
        <v>348</v>
      </c>
      <c r="E260" s="23" t="s">
        <v>349</v>
      </c>
      <c r="F260" s="23" t="s">
        <v>350</v>
      </c>
      <c r="G260" s="23" t="s">
        <v>2157</v>
      </c>
      <c r="H260" s="79">
        <f>4000000+58354555</f>
        <v>62354555</v>
      </c>
      <c r="I260" s="79">
        <v>62354555</v>
      </c>
      <c r="J260" s="23" t="s">
        <v>2158</v>
      </c>
      <c r="K260" s="23" t="s">
        <v>2073</v>
      </c>
      <c r="L260" s="23" t="s">
        <v>2159</v>
      </c>
    </row>
    <row r="261" spans="2:12" ht="22.5">
      <c r="B261" s="68" t="s">
        <v>704</v>
      </c>
      <c r="C261" s="113" t="s">
        <v>359</v>
      </c>
      <c r="D261" s="24" t="s">
        <v>348</v>
      </c>
      <c r="E261" s="23" t="s">
        <v>349</v>
      </c>
      <c r="F261" s="23" t="s">
        <v>350</v>
      </c>
      <c r="G261" s="23" t="s">
        <v>2157</v>
      </c>
      <c r="H261" s="79">
        <f>2000000+32211867</f>
        <v>34211867</v>
      </c>
      <c r="I261" s="79">
        <v>34211867</v>
      </c>
      <c r="J261" s="23" t="s">
        <v>2158</v>
      </c>
      <c r="K261" s="23" t="s">
        <v>2073</v>
      </c>
      <c r="L261" s="23" t="s">
        <v>2159</v>
      </c>
    </row>
    <row r="262" spans="2:12" ht="22.5">
      <c r="B262" s="68" t="s">
        <v>704</v>
      </c>
      <c r="C262" s="113" t="s">
        <v>360</v>
      </c>
      <c r="D262" s="24" t="s">
        <v>348</v>
      </c>
      <c r="E262" s="23" t="s">
        <v>349</v>
      </c>
      <c r="F262" s="23" t="s">
        <v>350</v>
      </c>
      <c r="G262" s="23" t="s">
        <v>2157</v>
      </c>
      <c r="H262" s="79">
        <f>2000000+50114555</f>
        <v>52114555</v>
      </c>
      <c r="I262" s="79">
        <v>52114555</v>
      </c>
      <c r="J262" s="23" t="s">
        <v>2158</v>
      </c>
      <c r="K262" s="23" t="s">
        <v>2073</v>
      </c>
      <c r="L262" s="23" t="s">
        <v>2159</v>
      </c>
    </row>
    <row r="263" spans="2:12" ht="33.75">
      <c r="B263" s="68" t="s">
        <v>704</v>
      </c>
      <c r="C263" s="113" t="s">
        <v>361</v>
      </c>
      <c r="D263" s="24" t="s">
        <v>348</v>
      </c>
      <c r="E263" s="23" t="s">
        <v>349</v>
      </c>
      <c r="F263" s="23" t="s">
        <v>350</v>
      </c>
      <c r="G263" s="23" t="s">
        <v>2157</v>
      </c>
      <c r="H263" s="79">
        <f>4000000+58354555</f>
        <v>62354555</v>
      </c>
      <c r="I263" s="79">
        <v>62354555</v>
      </c>
      <c r="J263" s="23" t="s">
        <v>2158</v>
      </c>
      <c r="K263" s="23" t="s">
        <v>2073</v>
      </c>
      <c r="L263" s="23" t="s">
        <v>2159</v>
      </c>
    </row>
    <row r="264" spans="2:12" ht="33.75">
      <c r="B264" s="68" t="s">
        <v>704</v>
      </c>
      <c r="C264" s="113" t="s">
        <v>362</v>
      </c>
      <c r="D264" s="24" t="s">
        <v>348</v>
      </c>
      <c r="E264" s="23" t="s">
        <v>349</v>
      </c>
      <c r="F264" s="23" t="s">
        <v>350</v>
      </c>
      <c r="G264" s="23" t="s">
        <v>2161</v>
      </c>
      <c r="H264" s="79">
        <f>2000000+55993899</f>
        <v>57993899</v>
      </c>
      <c r="I264" s="79">
        <v>57993899</v>
      </c>
      <c r="J264" s="23" t="s">
        <v>2158</v>
      </c>
      <c r="K264" s="23" t="s">
        <v>2073</v>
      </c>
      <c r="L264" s="23" t="s">
        <v>2159</v>
      </c>
    </row>
    <row r="265" spans="2:12" ht="33.75">
      <c r="B265" s="68" t="s">
        <v>704</v>
      </c>
      <c r="C265" s="113" t="s">
        <v>347</v>
      </c>
      <c r="D265" s="24" t="s">
        <v>348</v>
      </c>
      <c r="E265" s="23" t="s">
        <v>349</v>
      </c>
      <c r="F265" s="23" t="s">
        <v>350</v>
      </c>
      <c r="G265" s="23" t="s">
        <v>2157</v>
      </c>
      <c r="H265" s="79">
        <f>4000000+46710883</f>
        <v>50710883</v>
      </c>
      <c r="I265" s="79">
        <v>50710883</v>
      </c>
      <c r="J265" s="23" t="s">
        <v>2158</v>
      </c>
      <c r="K265" s="23" t="s">
        <v>2073</v>
      </c>
      <c r="L265" s="23" t="s">
        <v>2159</v>
      </c>
    </row>
    <row r="266" spans="2:12" ht="33.75">
      <c r="B266" s="68" t="s">
        <v>704</v>
      </c>
      <c r="C266" s="113" t="s">
        <v>356</v>
      </c>
      <c r="D266" s="24" t="s">
        <v>348</v>
      </c>
      <c r="E266" s="23" t="s">
        <v>349</v>
      </c>
      <c r="F266" s="23" t="s">
        <v>350</v>
      </c>
      <c r="G266" s="23" t="s">
        <v>2157</v>
      </c>
      <c r="H266" s="79">
        <f>4000000+46710883</f>
        <v>50710883</v>
      </c>
      <c r="I266" s="79">
        <v>50710883</v>
      </c>
      <c r="J266" s="23" t="s">
        <v>2158</v>
      </c>
      <c r="K266" s="23" t="s">
        <v>2073</v>
      </c>
      <c r="L266" s="23" t="s">
        <v>2159</v>
      </c>
    </row>
    <row r="267" spans="2:12" ht="33.75">
      <c r="B267" s="68" t="s">
        <v>704</v>
      </c>
      <c r="C267" s="118" t="s">
        <v>356</v>
      </c>
      <c r="D267" s="24" t="s">
        <v>348</v>
      </c>
      <c r="E267" s="23" t="s">
        <v>349</v>
      </c>
      <c r="F267" s="23" t="s">
        <v>350</v>
      </c>
      <c r="G267" s="23" t="s">
        <v>2157</v>
      </c>
      <c r="H267" s="79">
        <f>4000000+46710883</f>
        <v>50710883</v>
      </c>
      <c r="I267" s="79">
        <v>50710883</v>
      </c>
      <c r="J267" s="23" t="s">
        <v>2158</v>
      </c>
      <c r="K267" s="23" t="s">
        <v>2073</v>
      </c>
      <c r="L267" s="23" t="s">
        <v>2159</v>
      </c>
    </row>
    <row r="268" spans="2:12" ht="33.75">
      <c r="B268" s="68" t="s">
        <v>704</v>
      </c>
      <c r="C268" s="113" t="s">
        <v>347</v>
      </c>
      <c r="D268" s="24" t="s">
        <v>348</v>
      </c>
      <c r="E268" s="23" t="s">
        <v>349</v>
      </c>
      <c r="F268" s="23" t="s">
        <v>350</v>
      </c>
      <c r="G268" s="23" t="s">
        <v>2157</v>
      </c>
      <c r="H268" s="79">
        <f>4000000+50806883</f>
        <v>54806883</v>
      </c>
      <c r="I268" s="79">
        <v>54806883</v>
      </c>
      <c r="J268" s="23" t="s">
        <v>2158</v>
      </c>
      <c r="K268" s="23" t="s">
        <v>2073</v>
      </c>
      <c r="L268" s="23" t="s">
        <v>2159</v>
      </c>
    </row>
    <row r="269" spans="2:12" ht="33.75">
      <c r="B269" s="68" t="s">
        <v>704</v>
      </c>
      <c r="C269" s="113" t="s">
        <v>363</v>
      </c>
      <c r="D269" s="24" t="s">
        <v>348</v>
      </c>
      <c r="E269" s="23" t="s">
        <v>349</v>
      </c>
      <c r="F269" s="23" t="s">
        <v>350</v>
      </c>
      <c r="G269" s="23" t="s">
        <v>2157</v>
      </c>
      <c r="H269" s="79">
        <f>2000000+27091867</f>
        <v>29091867</v>
      </c>
      <c r="I269" s="79">
        <v>29091867</v>
      </c>
      <c r="J269" s="23" t="s">
        <v>2158</v>
      </c>
      <c r="K269" s="23" t="s">
        <v>2073</v>
      </c>
      <c r="L269" s="23" t="s">
        <v>2159</v>
      </c>
    </row>
    <row r="270" spans="2:12" ht="33.75">
      <c r="B270" s="68" t="s">
        <v>704</v>
      </c>
      <c r="C270" s="113" t="s">
        <v>347</v>
      </c>
      <c r="D270" s="24" t="s">
        <v>348</v>
      </c>
      <c r="E270" s="23" t="s">
        <v>349</v>
      </c>
      <c r="F270" s="23" t="s">
        <v>350</v>
      </c>
      <c r="G270" s="23" t="s">
        <v>2157</v>
      </c>
      <c r="H270" s="79">
        <f>3000000+51806883</f>
        <v>54806883</v>
      </c>
      <c r="I270" s="79">
        <v>54806883</v>
      </c>
      <c r="J270" s="23" t="s">
        <v>2158</v>
      </c>
      <c r="K270" s="23" t="s">
        <v>2073</v>
      </c>
      <c r="L270" s="23" t="s">
        <v>2159</v>
      </c>
    </row>
    <row r="271" spans="2:12" ht="33.75">
      <c r="B271" s="68" t="s">
        <v>704</v>
      </c>
      <c r="C271" s="113" t="s">
        <v>347</v>
      </c>
      <c r="D271" s="24" t="s">
        <v>348</v>
      </c>
      <c r="E271" s="23" t="s">
        <v>349</v>
      </c>
      <c r="F271" s="23" t="s">
        <v>350</v>
      </c>
      <c r="G271" s="23" t="s">
        <v>2157</v>
      </c>
      <c r="H271" s="79">
        <f>4000000+53878883</f>
        <v>57878883</v>
      </c>
      <c r="I271" s="79">
        <v>57878883</v>
      </c>
      <c r="J271" s="23" t="s">
        <v>2158</v>
      </c>
      <c r="K271" s="23" t="s">
        <v>2073</v>
      </c>
      <c r="L271" s="23" t="s">
        <v>2159</v>
      </c>
    </row>
    <row r="272" spans="2:12" ht="33.75">
      <c r="B272" s="68" t="s">
        <v>704</v>
      </c>
      <c r="C272" s="113" t="s">
        <v>347</v>
      </c>
      <c r="D272" s="24" t="s">
        <v>348</v>
      </c>
      <c r="E272" s="23" t="s">
        <v>349</v>
      </c>
      <c r="F272" s="23" t="s">
        <v>350</v>
      </c>
      <c r="G272" s="23" t="s">
        <v>2157</v>
      </c>
      <c r="H272" s="79">
        <f>3000000+51806883</f>
        <v>54806883</v>
      </c>
      <c r="I272" s="79">
        <v>54806883</v>
      </c>
      <c r="J272" s="23" t="s">
        <v>2158</v>
      </c>
      <c r="K272" s="23" t="s">
        <v>2073</v>
      </c>
      <c r="L272" s="23" t="s">
        <v>2159</v>
      </c>
    </row>
    <row r="273" spans="2:12" ht="33.75">
      <c r="B273" s="68" t="s">
        <v>704</v>
      </c>
      <c r="C273" s="113" t="s">
        <v>347</v>
      </c>
      <c r="D273" s="24" t="s">
        <v>348</v>
      </c>
      <c r="E273" s="23" t="s">
        <v>349</v>
      </c>
      <c r="F273" s="23" t="s">
        <v>350</v>
      </c>
      <c r="G273" s="23" t="s">
        <v>2157</v>
      </c>
      <c r="H273" s="79">
        <f>3000000+54878883</f>
        <v>57878883</v>
      </c>
      <c r="I273" s="79">
        <v>57878883</v>
      </c>
      <c r="J273" s="23" t="s">
        <v>2158</v>
      </c>
      <c r="K273" s="23" t="s">
        <v>2073</v>
      </c>
      <c r="L273" s="23" t="s">
        <v>2159</v>
      </c>
    </row>
    <row r="274" spans="2:12" ht="45">
      <c r="B274" s="68" t="s">
        <v>704</v>
      </c>
      <c r="C274" s="113" t="s">
        <v>364</v>
      </c>
      <c r="D274" s="24" t="s">
        <v>348</v>
      </c>
      <c r="E274" s="23" t="s">
        <v>349</v>
      </c>
      <c r="F274" s="23" t="s">
        <v>350</v>
      </c>
      <c r="G274" s="23" t="s">
        <v>2161</v>
      </c>
      <c r="H274" s="79">
        <f>2000000+47042555</f>
        <v>49042555</v>
      </c>
      <c r="I274" s="79">
        <v>49042555</v>
      </c>
      <c r="J274" s="23" t="s">
        <v>2158</v>
      </c>
      <c r="K274" s="23" t="s">
        <v>2073</v>
      </c>
      <c r="L274" s="23" t="s">
        <v>2159</v>
      </c>
    </row>
    <row r="275" spans="2:12" ht="33.75">
      <c r="B275" s="68" t="s">
        <v>704</v>
      </c>
      <c r="C275" s="113" t="s">
        <v>365</v>
      </c>
      <c r="D275" s="24" t="s">
        <v>348</v>
      </c>
      <c r="E275" s="23" t="s">
        <v>349</v>
      </c>
      <c r="F275" s="23" t="s">
        <v>350</v>
      </c>
      <c r="G275" s="23" t="s">
        <v>2157</v>
      </c>
      <c r="H275" s="79">
        <f>4000000+67305899</f>
        <v>71305899</v>
      </c>
      <c r="I275" s="79">
        <v>71305899</v>
      </c>
      <c r="J275" s="23" t="s">
        <v>2158</v>
      </c>
      <c r="K275" s="23" t="s">
        <v>2073</v>
      </c>
      <c r="L275" s="23" t="s">
        <v>2159</v>
      </c>
    </row>
    <row r="276" spans="2:12" ht="22.5">
      <c r="B276" s="68" t="s">
        <v>2518</v>
      </c>
      <c r="C276" s="113" t="s">
        <v>366</v>
      </c>
      <c r="D276" s="24" t="s">
        <v>348</v>
      </c>
      <c r="E276" s="23" t="s">
        <v>367</v>
      </c>
      <c r="F276" s="23" t="s">
        <v>350</v>
      </c>
      <c r="G276" s="23" t="s">
        <v>2161</v>
      </c>
      <c r="H276" s="79">
        <v>1655400000</v>
      </c>
      <c r="I276" s="79">
        <v>1655400000</v>
      </c>
      <c r="J276" s="23" t="s">
        <v>2158</v>
      </c>
      <c r="K276" s="23" t="s">
        <v>2073</v>
      </c>
      <c r="L276" s="23" t="s">
        <v>2159</v>
      </c>
    </row>
    <row r="277" spans="2:12" ht="33.75">
      <c r="B277" s="68" t="s">
        <v>704</v>
      </c>
      <c r="C277" s="113" t="s">
        <v>347</v>
      </c>
      <c r="D277" s="24" t="s">
        <v>348</v>
      </c>
      <c r="E277" s="23" t="s">
        <v>349</v>
      </c>
      <c r="F277" s="23" t="s">
        <v>350</v>
      </c>
      <c r="G277" s="23" t="s">
        <v>2157</v>
      </c>
      <c r="H277" s="79">
        <f>4000000+46710883</f>
        <v>50710883</v>
      </c>
      <c r="I277" s="79">
        <v>50710883</v>
      </c>
      <c r="J277" s="23" t="s">
        <v>2158</v>
      </c>
      <c r="K277" s="23" t="s">
        <v>2073</v>
      </c>
      <c r="L277" s="23" t="s">
        <v>2159</v>
      </c>
    </row>
    <row r="278" spans="2:12" ht="15">
      <c r="B278" s="68" t="s">
        <v>2501</v>
      </c>
      <c r="C278" s="113" t="s">
        <v>368</v>
      </c>
      <c r="D278" s="24" t="s">
        <v>348</v>
      </c>
      <c r="E278" s="23" t="s">
        <v>57</v>
      </c>
      <c r="F278" s="23" t="s">
        <v>48</v>
      </c>
      <c r="G278" s="23" t="s">
        <v>2162</v>
      </c>
      <c r="H278" s="79">
        <v>39998772</v>
      </c>
      <c r="I278" s="79">
        <v>39998772</v>
      </c>
      <c r="J278" s="23" t="s">
        <v>2158</v>
      </c>
      <c r="K278" s="23" t="s">
        <v>2073</v>
      </c>
      <c r="L278" s="23" t="s">
        <v>2163</v>
      </c>
    </row>
    <row r="279" spans="2:12" ht="22.5">
      <c r="B279" s="68" t="s">
        <v>2519</v>
      </c>
      <c r="C279" s="113" t="s">
        <v>369</v>
      </c>
      <c r="D279" s="24" t="s">
        <v>370</v>
      </c>
      <c r="E279" s="23" t="s">
        <v>320</v>
      </c>
      <c r="F279" s="23" t="s">
        <v>350</v>
      </c>
      <c r="G279" s="23" t="s">
        <v>2161</v>
      </c>
      <c r="H279" s="79">
        <v>27111753</v>
      </c>
      <c r="I279" s="79">
        <v>27111753</v>
      </c>
      <c r="J279" s="23" t="s">
        <v>2158</v>
      </c>
      <c r="K279" s="23" t="s">
        <v>2073</v>
      </c>
      <c r="L279" s="23" t="s">
        <v>2159</v>
      </c>
    </row>
    <row r="280" spans="2:12" ht="22.5">
      <c r="B280" s="68" t="s">
        <v>2520</v>
      </c>
      <c r="C280" s="113" t="s">
        <v>371</v>
      </c>
      <c r="D280" s="23" t="s">
        <v>370</v>
      </c>
      <c r="E280" s="23" t="s">
        <v>157</v>
      </c>
      <c r="F280" s="23" t="s">
        <v>350</v>
      </c>
      <c r="G280" s="23" t="s">
        <v>2161</v>
      </c>
      <c r="H280" s="79">
        <v>155880800</v>
      </c>
      <c r="I280" s="79">
        <v>155880800</v>
      </c>
      <c r="J280" s="23" t="s">
        <v>2158</v>
      </c>
      <c r="K280" s="23" t="s">
        <v>2073</v>
      </c>
      <c r="L280" s="23" t="s">
        <v>2159</v>
      </c>
    </row>
    <row r="281" spans="2:12" ht="22.5">
      <c r="B281" s="68" t="s">
        <v>704</v>
      </c>
      <c r="C281" s="113" t="s">
        <v>359</v>
      </c>
      <c r="D281" s="24" t="s">
        <v>372</v>
      </c>
      <c r="E281" s="23" t="s">
        <v>373</v>
      </c>
      <c r="F281" s="23" t="s">
        <v>350</v>
      </c>
      <c r="G281" s="23" t="s">
        <v>2161</v>
      </c>
      <c r="H281" s="79">
        <v>3636484</v>
      </c>
      <c r="I281" s="79">
        <v>3636484</v>
      </c>
      <c r="J281" s="23" t="s">
        <v>2158</v>
      </c>
      <c r="K281" s="23" t="s">
        <v>2073</v>
      </c>
      <c r="L281" s="23" t="s">
        <v>2159</v>
      </c>
    </row>
    <row r="282" spans="2:12" ht="22.5">
      <c r="B282" s="68" t="s">
        <v>2464</v>
      </c>
      <c r="C282" s="113" t="s">
        <v>374</v>
      </c>
      <c r="D282" s="24" t="s">
        <v>348</v>
      </c>
      <c r="E282" s="23" t="s">
        <v>375</v>
      </c>
      <c r="F282" s="23" t="s">
        <v>376</v>
      </c>
      <c r="G282" s="82" t="s">
        <v>2164</v>
      </c>
      <c r="H282" s="79">
        <v>1000000000</v>
      </c>
      <c r="I282" s="79">
        <v>1000000000</v>
      </c>
      <c r="J282" s="23" t="s">
        <v>2158</v>
      </c>
      <c r="K282" s="23" t="s">
        <v>2073</v>
      </c>
      <c r="L282" s="23" t="s">
        <v>2165</v>
      </c>
    </row>
    <row r="283" spans="2:12" ht="22.5">
      <c r="B283" s="68" t="s">
        <v>2501</v>
      </c>
      <c r="C283" s="113" t="s">
        <v>377</v>
      </c>
      <c r="D283" s="24" t="s">
        <v>348</v>
      </c>
      <c r="E283" s="23" t="s">
        <v>378</v>
      </c>
      <c r="F283" s="23" t="s">
        <v>53</v>
      </c>
      <c r="G283" s="23" t="s">
        <v>2166</v>
      </c>
      <c r="H283" s="79">
        <f>61135891+17438285</f>
        <v>78574176</v>
      </c>
      <c r="I283" s="79">
        <f>61135891+17438285</f>
        <v>78574176</v>
      </c>
      <c r="J283" s="23" t="s">
        <v>2158</v>
      </c>
      <c r="K283" s="23" t="s">
        <v>2073</v>
      </c>
      <c r="L283" s="23" t="s">
        <v>2163</v>
      </c>
    </row>
    <row r="284" spans="2:12" ht="15">
      <c r="B284" s="68" t="s">
        <v>2501</v>
      </c>
      <c r="C284" s="113" t="s">
        <v>379</v>
      </c>
      <c r="D284" s="24" t="s">
        <v>348</v>
      </c>
      <c r="E284" s="23" t="s">
        <v>57</v>
      </c>
      <c r="F284" s="23" t="s">
        <v>53</v>
      </c>
      <c r="G284" s="23" t="s">
        <v>2167</v>
      </c>
      <c r="H284" s="79">
        <v>97816759</v>
      </c>
      <c r="I284" s="79">
        <v>97816759</v>
      </c>
      <c r="J284" s="23" t="s">
        <v>2158</v>
      </c>
      <c r="K284" s="23" t="s">
        <v>2073</v>
      </c>
      <c r="L284" s="23" t="s">
        <v>2163</v>
      </c>
    </row>
    <row r="285" spans="2:12" ht="15">
      <c r="B285" s="68" t="s">
        <v>2501</v>
      </c>
      <c r="C285" s="113" t="s">
        <v>380</v>
      </c>
      <c r="D285" s="24" t="s">
        <v>348</v>
      </c>
      <c r="E285" s="23" t="s">
        <v>172</v>
      </c>
      <c r="F285" s="23" t="s">
        <v>53</v>
      </c>
      <c r="G285" s="23" t="s">
        <v>2162</v>
      </c>
      <c r="H285" s="79">
        <v>475117705</v>
      </c>
      <c r="I285" s="79">
        <v>475117705</v>
      </c>
      <c r="J285" s="23" t="s">
        <v>2158</v>
      </c>
      <c r="K285" s="23" t="s">
        <v>2073</v>
      </c>
      <c r="L285" s="23" t="s">
        <v>2163</v>
      </c>
    </row>
    <row r="286" spans="2:12" ht="15">
      <c r="B286" s="68" t="s">
        <v>2501</v>
      </c>
      <c r="C286" s="113" t="s">
        <v>381</v>
      </c>
      <c r="D286" s="24" t="s">
        <v>348</v>
      </c>
      <c r="E286" s="23" t="s">
        <v>172</v>
      </c>
      <c r="F286" s="23" t="s">
        <v>376</v>
      </c>
      <c r="G286" s="23" t="s">
        <v>2162</v>
      </c>
      <c r="H286" s="79">
        <v>980000000</v>
      </c>
      <c r="I286" s="79">
        <v>980000000</v>
      </c>
      <c r="J286" s="23" t="s">
        <v>2158</v>
      </c>
      <c r="K286" s="23" t="s">
        <v>2073</v>
      </c>
      <c r="L286" s="23" t="s">
        <v>2163</v>
      </c>
    </row>
    <row r="287" spans="2:12" ht="22.5">
      <c r="B287" s="68" t="s">
        <v>2501</v>
      </c>
      <c r="C287" s="113" t="s">
        <v>382</v>
      </c>
      <c r="D287" s="24" t="s">
        <v>383</v>
      </c>
      <c r="E287" s="23" t="s">
        <v>367</v>
      </c>
      <c r="F287" s="23" t="s">
        <v>376</v>
      </c>
      <c r="G287" s="23" t="s">
        <v>2168</v>
      </c>
      <c r="H287" s="79">
        <v>884886058</v>
      </c>
      <c r="I287" s="79">
        <v>884886058</v>
      </c>
      <c r="J287" s="23" t="s">
        <v>2072</v>
      </c>
      <c r="K287" s="23" t="s">
        <v>2073</v>
      </c>
      <c r="L287" s="23" t="s">
        <v>2163</v>
      </c>
    </row>
    <row r="288" spans="2:12" ht="22.5">
      <c r="B288" s="68" t="s">
        <v>2510</v>
      </c>
      <c r="C288" s="113" t="s">
        <v>384</v>
      </c>
      <c r="D288" s="23" t="s">
        <v>385</v>
      </c>
      <c r="E288" s="23" t="s">
        <v>386</v>
      </c>
      <c r="F288" s="23" t="s">
        <v>387</v>
      </c>
      <c r="G288" s="23" t="s">
        <v>2164</v>
      </c>
      <c r="H288" s="79">
        <v>276331451</v>
      </c>
      <c r="I288" s="79">
        <v>276331451</v>
      </c>
      <c r="J288" s="23" t="s">
        <v>2158</v>
      </c>
      <c r="K288" s="23" t="s">
        <v>2073</v>
      </c>
      <c r="L288" s="23" t="s">
        <v>2169</v>
      </c>
    </row>
    <row r="289" spans="2:12" ht="22.5">
      <c r="B289" s="68" t="s">
        <v>2502</v>
      </c>
      <c r="C289" s="113" t="s">
        <v>388</v>
      </c>
      <c r="D289" s="24" t="s">
        <v>389</v>
      </c>
      <c r="E289" s="23" t="s">
        <v>390</v>
      </c>
      <c r="F289" s="23" t="s">
        <v>387</v>
      </c>
      <c r="G289" s="23" t="s">
        <v>2164</v>
      </c>
      <c r="H289" s="79">
        <v>43581054</v>
      </c>
      <c r="I289" s="79">
        <v>43581054</v>
      </c>
      <c r="J289" s="23" t="s">
        <v>2158</v>
      </c>
      <c r="K289" s="23" t="s">
        <v>2073</v>
      </c>
      <c r="L289" s="23" t="s">
        <v>2169</v>
      </c>
    </row>
    <row r="290" spans="2:12" ht="22.5">
      <c r="B290" s="68" t="s">
        <v>2501</v>
      </c>
      <c r="C290" s="113" t="s">
        <v>391</v>
      </c>
      <c r="D290" s="24" t="s">
        <v>389</v>
      </c>
      <c r="E290" s="23" t="s">
        <v>392</v>
      </c>
      <c r="F290" s="23" t="s">
        <v>53</v>
      </c>
      <c r="G290" s="23" t="s">
        <v>2162</v>
      </c>
      <c r="H290" s="79">
        <v>489315773</v>
      </c>
      <c r="I290" s="79">
        <v>489315773</v>
      </c>
      <c r="J290" s="23" t="s">
        <v>2072</v>
      </c>
      <c r="K290" s="23" t="s">
        <v>2073</v>
      </c>
      <c r="L290" s="23" t="s">
        <v>2163</v>
      </c>
    </row>
    <row r="291" spans="2:12" ht="22.5">
      <c r="B291" s="68" t="s">
        <v>2501</v>
      </c>
      <c r="C291" s="113" t="s">
        <v>393</v>
      </c>
      <c r="D291" s="24" t="s">
        <v>389</v>
      </c>
      <c r="E291" s="23" t="s">
        <v>394</v>
      </c>
      <c r="F291" s="23" t="s">
        <v>53</v>
      </c>
      <c r="G291" s="23" t="s">
        <v>2162</v>
      </c>
      <c r="H291" s="79">
        <v>369417914</v>
      </c>
      <c r="I291" s="79">
        <v>369417914</v>
      </c>
      <c r="J291" s="23" t="s">
        <v>2072</v>
      </c>
      <c r="K291" s="23" t="s">
        <v>2073</v>
      </c>
      <c r="L291" s="23" t="s">
        <v>2163</v>
      </c>
    </row>
    <row r="292" spans="2:12" ht="15">
      <c r="B292" s="68" t="s">
        <v>2501</v>
      </c>
      <c r="C292" s="113" t="s">
        <v>395</v>
      </c>
      <c r="D292" s="24" t="s">
        <v>389</v>
      </c>
      <c r="E292" s="23" t="s">
        <v>60</v>
      </c>
      <c r="F292" s="23" t="s">
        <v>387</v>
      </c>
      <c r="G292" s="23" t="s">
        <v>2167</v>
      </c>
      <c r="H292" s="79">
        <v>722000000</v>
      </c>
      <c r="I292" s="79">
        <v>722000000</v>
      </c>
      <c r="J292" s="23" t="s">
        <v>2158</v>
      </c>
      <c r="K292" s="23" t="s">
        <v>2073</v>
      </c>
      <c r="L292" s="23" t="s">
        <v>2163</v>
      </c>
    </row>
    <row r="293" spans="2:12" ht="22.5">
      <c r="B293" s="68" t="s">
        <v>2501</v>
      </c>
      <c r="C293" s="113" t="s">
        <v>396</v>
      </c>
      <c r="D293" s="24" t="s">
        <v>389</v>
      </c>
      <c r="E293" s="23" t="s">
        <v>397</v>
      </c>
      <c r="F293" s="23" t="s">
        <v>53</v>
      </c>
      <c r="G293" s="23" t="s">
        <v>2170</v>
      </c>
      <c r="H293" s="79">
        <v>94698906</v>
      </c>
      <c r="I293" s="79">
        <v>94698906</v>
      </c>
      <c r="J293" s="23" t="s">
        <v>2072</v>
      </c>
      <c r="K293" s="23" t="s">
        <v>2073</v>
      </c>
      <c r="L293" s="23" t="s">
        <v>2163</v>
      </c>
    </row>
    <row r="294" spans="2:12" ht="22.5">
      <c r="B294" s="68" t="s">
        <v>704</v>
      </c>
      <c r="C294" s="113" t="s">
        <v>357</v>
      </c>
      <c r="D294" s="24" t="s">
        <v>389</v>
      </c>
      <c r="E294" s="23" t="s">
        <v>320</v>
      </c>
      <c r="F294" s="23" t="s">
        <v>350</v>
      </c>
      <c r="G294" s="23" t="s">
        <v>2161</v>
      </c>
      <c r="H294" s="79">
        <v>9440870</v>
      </c>
      <c r="I294" s="79">
        <v>9440870</v>
      </c>
      <c r="J294" s="23" t="s">
        <v>2158</v>
      </c>
      <c r="K294" s="23" t="s">
        <v>2073</v>
      </c>
      <c r="L294" s="23" t="s">
        <v>2159</v>
      </c>
    </row>
    <row r="295" spans="2:12" ht="33.75">
      <c r="B295" s="68" t="s">
        <v>704</v>
      </c>
      <c r="C295" s="113" t="s">
        <v>353</v>
      </c>
      <c r="D295" s="24" t="s">
        <v>389</v>
      </c>
      <c r="E295" s="23" t="s">
        <v>320</v>
      </c>
      <c r="F295" s="23" t="s">
        <v>350</v>
      </c>
      <c r="G295" s="23" t="s">
        <v>2161</v>
      </c>
      <c r="H295" s="79">
        <v>5244928</v>
      </c>
      <c r="I295" s="79">
        <v>5244928</v>
      </c>
      <c r="J295" s="23" t="s">
        <v>2158</v>
      </c>
      <c r="K295" s="23" t="s">
        <v>2073</v>
      </c>
      <c r="L295" s="23" t="s">
        <v>2159</v>
      </c>
    </row>
    <row r="296" spans="2:12" ht="33.75">
      <c r="B296" s="68" t="s">
        <v>704</v>
      </c>
      <c r="C296" s="113" t="s">
        <v>362</v>
      </c>
      <c r="D296" s="24" t="s">
        <v>389</v>
      </c>
      <c r="E296" s="23" t="s">
        <v>320</v>
      </c>
      <c r="F296" s="23" t="s">
        <v>350</v>
      </c>
      <c r="G296" s="23" t="s">
        <v>2161</v>
      </c>
      <c r="H296" s="79">
        <v>5244928</v>
      </c>
      <c r="I296" s="79">
        <v>5244928</v>
      </c>
      <c r="J296" s="23" t="s">
        <v>2158</v>
      </c>
      <c r="K296" s="23" t="s">
        <v>2073</v>
      </c>
      <c r="L296" s="23" t="s">
        <v>2159</v>
      </c>
    </row>
    <row r="297" spans="2:12" ht="45">
      <c r="B297" s="68" t="s">
        <v>704</v>
      </c>
      <c r="C297" s="113" t="s">
        <v>364</v>
      </c>
      <c r="D297" s="24" t="s">
        <v>389</v>
      </c>
      <c r="E297" s="23" t="s">
        <v>320</v>
      </c>
      <c r="F297" s="23" t="s">
        <v>350</v>
      </c>
      <c r="G297" s="23" t="s">
        <v>2161</v>
      </c>
      <c r="H297" s="79">
        <v>4405740</v>
      </c>
      <c r="I297" s="79">
        <v>4405740</v>
      </c>
      <c r="J297" s="23" t="s">
        <v>2158</v>
      </c>
      <c r="K297" s="23" t="s">
        <v>2073</v>
      </c>
      <c r="L297" s="23" t="s">
        <v>2159</v>
      </c>
    </row>
    <row r="298" spans="2:12" ht="22.5">
      <c r="B298" s="68" t="s">
        <v>704</v>
      </c>
      <c r="C298" s="113" t="s">
        <v>354</v>
      </c>
      <c r="D298" s="24" t="s">
        <v>389</v>
      </c>
      <c r="E298" s="23" t="s">
        <v>320</v>
      </c>
      <c r="F298" s="23" t="s">
        <v>350</v>
      </c>
      <c r="G298" s="23" t="s">
        <v>2161</v>
      </c>
      <c r="H298" s="79">
        <v>4405740</v>
      </c>
      <c r="I298" s="79">
        <v>4405740</v>
      </c>
      <c r="J298" s="23" t="s">
        <v>2158</v>
      </c>
      <c r="K298" s="23" t="s">
        <v>2073</v>
      </c>
      <c r="L298" s="23" t="s">
        <v>2159</v>
      </c>
    </row>
    <row r="299" spans="2:12" ht="22.5">
      <c r="B299" s="68" t="s">
        <v>704</v>
      </c>
      <c r="C299" s="113" t="s">
        <v>359</v>
      </c>
      <c r="D299" s="24" t="s">
        <v>389</v>
      </c>
      <c r="E299" s="23" t="s">
        <v>320</v>
      </c>
      <c r="F299" s="23" t="s">
        <v>350</v>
      </c>
      <c r="G299" s="23" t="s">
        <v>2161</v>
      </c>
      <c r="H299" s="79">
        <v>2727363</v>
      </c>
      <c r="I299" s="79">
        <v>2727363</v>
      </c>
      <c r="J299" s="23" t="s">
        <v>2158</v>
      </c>
      <c r="K299" s="23" t="s">
        <v>2073</v>
      </c>
      <c r="L299" s="23" t="s">
        <v>2159</v>
      </c>
    </row>
    <row r="300" spans="2:12" ht="22.5">
      <c r="B300" s="68" t="s">
        <v>704</v>
      </c>
      <c r="C300" s="113" t="s">
        <v>360</v>
      </c>
      <c r="D300" s="24" t="s">
        <v>389</v>
      </c>
      <c r="E300" s="23" t="s">
        <v>320</v>
      </c>
      <c r="F300" s="23" t="s">
        <v>350</v>
      </c>
      <c r="G300" s="23" t="s">
        <v>2161</v>
      </c>
      <c r="H300" s="79">
        <v>4405740</v>
      </c>
      <c r="I300" s="79">
        <v>4405740</v>
      </c>
      <c r="J300" s="23" t="s">
        <v>2158</v>
      </c>
      <c r="K300" s="23" t="s">
        <v>2073</v>
      </c>
      <c r="L300" s="23" t="s">
        <v>2159</v>
      </c>
    </row>
    <row r="301" spans="2:12" ht="33.75">
      <c r="B301" s="68" t="s">
        <v>704</v>
      </c>
      <c r="C301" s="113" t="s">
        <v>352</v>
      </c>
      <c r="D301" s="24" t="s">
        <v>389</v>
      </c>
      <c r="E301" s="23" t="s">
        <v>320</v>
      </c>
      <c r="F301" s="23" t="s">
        <v>350</v>
      </c>
      <c r="G301" s="23" t="s">
        <v>2161</v>
      </c>
      <c r="H301" s="79">
        <v>3986145</v>
      </c>
      <c r="I301" s="79">
        <v>3986145</v>
      </c>
      <c r="J301" s="23" t="s">
        <v>2158</v>
      </c>
      <c r="K301" s="23" t="s">
        <v>2073</v>
      </c>
      <c r="L301" s="23" t="s">
        <v>2159</v>
      </c>
    </row>
    <row r="302" spans="2:12" ht="33.75">
      <c r="B302" s="68" t="s">
        <v>704</v>
      </c>
      <c r="C302" s="113" t="s">
        <v>352</v>
      </c>
      <c r="D302" s="24" t="s">
        <v>389</v>
      </c>
      <c r="E302" s="23" t="s">
        <v>320</v>
      </c>
      <c r="F302" s="23" t="s">
        <v>350</v>
      </c>
      <c r="G302" s="23" t="s">
        <v>2161</v>
      </c>
      <c r="H302" s="79">
        <v>3986145</v>
      </c>
      <c r="I302" s="79">
        <v>3986145</v>
      </c>
      <c r="J302" s="23" t="s">
        <v>2158</v>
      </c>
      <c r="K302" s="23" t="s">
        <v>2073</v>
      </c>
      <c r="L302" s="23" t="s">
        <v>2159</v>
      </c>
    </row>
    <row r="303" spans="2:12" ht="33.75">
      <c r="B303" s="68" t="s">
        <v>704</v>
      </c>
      <c r="C303" s="113" t="s">
        <v>355</v>
      </c>
      <c r="D303" s="24" t="s">
        <v>389</v>
      </c>
      <c r="E303" s="23" t="s">
        <v>320</v>
      </c>
      <c r="F303" s="23" t="s">
        <v>350</v>
      </c>
      <c r="G303" s="23" t="s">
        <v>2161</v>
      </c>
      <c r="H303" s="79">
        <v>2727363</v>
      </c>
      <c r="I303" s="79">
        <v>2727363</v>
      </c>
      <c r="J303" s="23" t="s">
        <v>2158</v>
      </c>
      <c r="K303" s="23" t="s">
        <v>2073</v>
      </c>
      <c r="L303" s="23" t="s">
        <v>2159</v>
      </c>
    </row>
    <row r="304" spans="2:12" ht="33.75">
      <c r="B304" s="68" t="s">
        <v>704</v>
      </c>
      <c r="C304" s="113" t="s">
        <v>363</v>
      </c>
      <c r="D304" s="24" t="s">
        <v>389</v>
      </c>
      <c r="E304" s="23" t="s">
        <v>320</v>
      </c>
      <c r="F304" s="23" t="s">
        <v>350</v>
      </c>
      <c r="G304" s="23" t="s">
        <v>2161</v>
      </c>
      <c r="H304" s="79">
        <v>2727363</v>
      </c>
      <c r="I304" s="79">
        <v>2727363</v>
      </c>
      <c r="J304" s="23" t="s">
        <v>2158</v>
      </c>
      <c r="K304" s="23" t="s">
        <v>2073</v>
      </c>
      <c r="L304" s="23" t="s">
        <v>2159</v>
      </c>
    </row>
    <row r="305" spans="2:12" ht="33.75">
      <c r="B305" s="68" t="s">
        <v>704</v>
      </c>
      <c r="C305" s="113" t="s">
        <v>351</v>
      </c>
      <c r="D305" s="24" t="s">
        <v>389</v>
      </c>
      <c r="E305" s="23" t="s">
        <v>320</v>
      </c>
      <c r="F305" s="23" t="s">
        <v>350</v>
      </c>
      <c r="G305" s="23" t="s">
        <v>2161</v>
      </c>
      <c r="H305" s="79">
        <v>2727363</v>
      </c>
      <c r="I305" s="79">
        <v>2727363</v>
      </c>
      <c r="J305" s="23" t="s">
        <v>2158</v>
      </c>
      <c r="K305" s="23" t="s">
        <v>2073</v>
      </c>
      <c r="L305" s="23" t="s">
        <v>2159</v>
      </c>
    </row>
    <row r="306" spans="2:12" ht="33.75">
      <c r="B306" s="68" t="s">
        <v>2521</v>
      </c>
      <c r="C306" s="113" t="s">
        <v>398</v>
      </c>
      <c r="D306" s="24" t="s">
        <v>389</v>
      </c>
      <c r="E306" s="23" t="s">
        <v>320</v>
      </c>
      <c r="F306" s="23" t="s">
        <v>350</v>
      </c>
      <c r="G306" s="23" t="s">
        <v>2161</v>
      </c>
      <c r="H306" s="79">
        <v>4405740</v>
      </c>
      <c r="I306" s="79">
        <v>4405740</v>
      </c>
      <c r="J306" s="23" t="s">
        <v>2158</v>
      </c>
      <c r="K306" s="23" t="s">
        <v>2073</v>
      </c>
      <c r="L306" s="23" t="s">
        <v>2159</v>
      </c>
    </row>
    <row r="307" spans="2:12" ht="33.75">
      <c r="B307" s="68" t="s">
        <v>2521</v>
      </c>
      <c r="C307" s="113" t="s">
        <v>356</v>
      </c>
      <c r="D307" s="24" t="s">
        <v>389</v>
      </c>
      <c r="E307" s="23" t="s">
        <v>320</v>
      </c>
      <c r="F307" s="23" t="s">
        <v>350</v>
      </c>
      <c r="G307" s="23" t="s">
        <v>2161</v>
      </c>
      <c r="H307" s="79">
        <v>3986145</v>
      </c>
      <c r="I307" s="79">
        <v>3986145</v>
      </c>
      <c r="J307" s="23" t="s">
        <v>2158</v>
      </c>
      <c r="K307" s="23" t="s">
        <v>2073</v>
      </c>
      <c r="L307" s="23" t="s">
        <v>2159</v>
      </c>
    </row>
    <row r="308" spans="2:12" ht="33.75">
      <c r="B308" s="68" t="s">
        <v>2521</v>
      </c>
      <c r="C308" s="113" t="s">
        <v>356</v>
      </c>
      <c r="D308" s="24" t="s">
        <v>389</v>
      </c>
      <c r="E308" s="23" t="s">
        <v>320</v>
      </c>
      <c r="F308" s="23" t="s">
        <v>350</v>
      </c>
      <c r="G308" s="23" t="s">
        <v>2161</v>
      </c>
      <c r="H308" s="79">
        <v>3986145</v>
      </c>
      <c r="I308" s="79">
        <v>3986145</v>
      </c>
      <c r="J308" s="23" t="s">
        <v>2158</v>
      </c>
      <c r="K308" s="23" t="s">
        <v>2073</v>
      </c>
      <c r="L308" s="23" t="s">
        <v>2159</v>
      </c>
    </row>
    <row r="309" spans="2:12" ht="33.75">
      <c r="B309" s="68" t="s">
        <v>2521</v>
      </c>
      <c r="C309" s="113" t="s">
        <v>358</v>
      </c>
      <c r="D309" s="24" t="s">
        <v>389</v>
      </c>
      <c r="E309" s="23" t="s">
        <v>320</v>
      </c>
      <c r="F309" s="23" t="s">
        <v>350</v>
      </c>
      <c r="G309" s="23" t="s">
        <v>2161</v>
      </c>
      <c r="H309" s="79">
        <v>4405740</v>
      </c>
      <c r="I309" s="79">
        <v>4405740</v>
      </c>
      <c r="J309" s="23" t="s">
        <v>2158</v>
      </c>
      <c r="K309" s="23" t="s">
        <v>2073</v>
      </c>
      <c r="L309" s="23" t="s">
        <v>2159</v>
      </c>
    </row>
    <row r="310" spans="2:12" ht="33.75">
      <c r="B310" s="68" t="s">
        <v>2521</v>
      </c>
      <c r="C310" s="113" t="s">
        <v>347</v>
      </c>
      <c r="D310" s="24" t="s">
        <v>389</v>
      </c>
      <c r="E310" s="23" t="s">
        <v>320</v>
      </c>
      <c r="F310" s="23" t="s">
        <v>350</v>
      </c>
      <c r="G310" s="23" t="s">
        <v>2161</v>
      </c>
      <c r="H310" s="79">
        <v>3986145</v>
      </c>
      <c r="I310" s="79">
        <v>3986145</v>
      </c>
      <c r="J310" s="23" t="s">
        <v>2158</v>
      </c>
      <c r="K310" s="23" t="s">
        <v>2073</v>
      </c>
      <c r="L310" s="23" t="s">
        <v>2159</v>
      </c>
    </row>
    <row r="311" spans="2:12" ht="33.75">
      <c r="B311" s="68" t="s">
        <v>2521</v>
      </c>
      <c r="C311" s="113" t="s">
        <v>347</v>
      </c>
      <c r="D311" s="24" t="s">
        <v>389</v>
      </c>
      <c r="E311" s="23" t="s">
        <v>320</v>
      </c>
      <c r="F311" s="23" t="s">
        <v>350</v>
      </c>
      <c r="G311" s="23" t="s">
        <v>2161</v>
      </c>
      <c r="H311" s="79">
        <v>3986145</v>
      </c>
      <c r="I311" s="79">
        <v>3986145</v>
      </c>
      <c r="J311" s="23" t="s">
        <v>2158</v>
      </c>
      <c r="K311" s="23" t="s">
        <v>2073</v>
      </c>
      <c r="L311" s="23" t="s">
        <v>2159</v>
      </c>
    </row>
    <row r="312" spans="2:12" ht="33.75">
      <c r="B312" s="68" t="s">
        <v>2521</v>
      </c>
      <c r="C312" s="113" t="s">
        <v>347</v>
      </c>
      <c r="D312" s="24" t="s">
        <v>389</v>
      </c>
      <c r="E312" s="23" t="s">
        <v>320</v>
      </c>
      <c r="F312" s="23" t="s">
        <v>350</v>
      </c>
      <c r="G312" s="23" t="s">
        <v>2161</v>
      </c>
      <c r="H312" s="79">
        <v>3986145</v>
      </c>
      <c r="I312" s="79">
        <v>3986145</v>
      </c>
      <c r="J312" s="23" t="s">
        <v>2158</v>
      </c>
      <c r="K312" s="23" t="s">
        <v>2073</v>
      </c>
      <c r="L312" s="23" t="s">
        <v>2159</v>
      </c>
    </row>
    <row r="313" spans="2:12" ht="33.75">
      <c r="B313" s="68" t="s">
        <v>2521</v>
      </c>
      <c r="C313" s="113" t="s">
        <v>347</v>
      </c>
      <c r="D313" s="24" t="s">
        <v>389</v>
      </c>
      <c r="E313" s="23" t="s">
        <v>320</v>
      </c>
      <c r="F313" s="23" t="s">
        <v>350</v>
      </c>
      <c r="G313" s="23" t="s">
        <v>2161</v>
      </c>
      <c r="H313" s="79">
        <v>3986145</v>
      </c>
      <c r="I313" s="79">
        <v>3986145</v>
      </c>
      <c r="J313" s="23" t="s">
        <v>2158</v>
      </c>
      <c r="K313" s="23" t="s">
        <v>2073</v>
      </c>
      <c r="L313" s="23" t="s">
        <v>2159</v>
      </c>
    </row>
    <row r="314" spans="2:12" ht="33.75">
      <c r="B314" s="68" t="s">
        <v>2521</v>
      </c>
      <c r="C314" s="113" t="s">
        <v>347</v>
      </c>
      <c r="D314" s="24" t="s">
        <v>389</v>
      </c>
      <c r="E314" s="23" t="s">
        <v>320</v>
      </c>
      <c r="F314" s="23" t="s">
        <v>350</v>
      </c>
      <c r="G314" s="23" t="s">
        <v>2161</v>
      </c>
      <c r="H314" s="79">
        <v>3986145</v>
      </c>
      <c r="I314" s="79">
        <v>3986145</v>
      </c>
      <c r="J314" s="23" t="s">
        <v>2158</v>
      </c>
      <c r="K314" s="23" t="s">
        <v>2073</v>
      </c>
      <c r="L314" s="23" t="s">
        <v>2159</v>
      </c>
    </row>
    <row r="315" spans="2:12" ht="33.75">
      <c r="B315" s="68" t="s">
        <v>2521</v>
      </c>
      <c r="C315" s="113" t="s">
        <v>347</v>
      </c>
      <c r="D315" s="24" t="s">
        <v>389</v>
      </c>
      <c r="E315" s="23" t="s">
        <v>320</v>
      </c>
      <c r="F315" s="23" t="s">
        <v>350</v>
      </c>
      <c r="G315" s="23" t="s">
        <v>2161</v>
      </c>
      <c r="H315" s="79">
        <v>3986145</v>
      </c>
      <c r="I315" s="79">
        <v>3986145</v>
      </c>
      <c r="J315" s="23" t="s">
        <v>2158</v>
      </c>
      <c r="K315" s="23" t="s">
        <v>2073</v>
      </c>
      <c r="L315" s="23" t="s">
        <v>2159</v>
      </c>
    </row>
    <row r="316" spans="2:12" ht="22.5">
      <c r="B316" s="68" t="s">
        <v>704</v>
      </c>
      <c r="C316" s="113" t="s">
        <v>399</v>
      </c>
      <c r="D316" s="24" t="s">
        <v>389</v>
      </c>
      <c r="E316" s="23" t="s">
        <v>52</v>
      </c>
      <c r="F316" s="23" t="s">
        <v>387</v>
      </c>
      <c r="G316" s="23" t="s">
        <v>2164</v>
      </c>
      <c r="H316" s="79">
        <v>39600000</v>
      </c>
      <c r="I316" s="79">
        <v>39600000</v>
      </c>
      <c r="J316" s="23" t="s">
        <v>2158</v>
      </c>
      <c r="K316" s="23" t="s">
        <v>2073</v>
      </c>
      <c r="L316" s="23" t="s">
        <v>2165</v>
      </c>
    </row>
    <row r="317" spans="2:12" ht="22.5">
      <c r="B317" s="68" t="s">
        <v>704</v>
      </c>
      <c r="C317" s="113" t="s">
        <v>399</v>
      </c>
      <c r="D317" s="24" t="s">
        <v>389</v>
      </c>
      <c r="E317" s="23" t="s">
        <v>52</v>
      </c>
      <c r="F317" s="23" t="s">
        <v>387</v>
      </c>
      <c r="G317" s="23" t="s">
        <v>2164</v>
      </c>
      <c r="H317" s="79">
        <v>39600000</v>
      </c>
      <c r="I317" s="79">
        <v>39600000</v>
      </c>
      <c r="J317" s="23" t="s">
        <v>2158</v>
      </c>
      <c r="K317" s="23" t="s">
        <v>2073</v>
      </c>
      <c r="L317" s="23" t="s">
        <v>2165</v>
      </c>
    </row>
    <row r="318" spans="2:12" ht="22.5">
      <c r="B318" s="68" t="s">
        <v>704</v>
      </c>
      <c r="C318" s="113" t="s">
        <v>400</v>
      </c>
      <c r="D318" s="24" t="s">
        <v>389</v>
      </c>
      <c r="E318" s="23" t="s">
        <v>52</v>
      </c>
      <c r="F318" s="23" t="s">
        <v>387</v>
      </c>
      <c r="G318" s="23" t="s">
        <v>2164</v>
      </c>
      <c r="H318" s="79">
        <v>39600000</v>
      </c>
      <c r="I318" s="79">
        <v>39600000</v>
      </c>
      <c r="J318" s="23" t="s">
        <v>2158</v>
      </c>
      <c r="K318" s="23" t="s">
        <v>2073</v>
      </c>
      <c r="L318" s="23" t="s">
        <v>2165</v>
      </c>
    </row>
    <row r="319" spans="2:12" ht="22.5">
      <c r="B319" s="68" t="s">
        <v>704</v>
      </c>
      <c r="C319" s="113" t="s">
        <v>401</v>
      </c>
      <c r="D319" s="24" t="s">
        <v>389</v>
      </c>
      <c r="E319" s="23" t="s">
        <v>52</v>
      </c>
      <c r="F319" s="23" t="s">
        <v>387</v>
      </c>
      <c r="G319" s="23" t="s">
        <v>2164</v>
      </c>
      <c r="H319" s="79">
        <v>39600000</v>
      </c>
      <c r="I319" s="79">
        <v>39600000</v>
      </c>
      <c r="J319" s="23" t="s">
        <v>2158</v>
      </c>
      <c r="K319" s="23" t="s">
        <v>2073</v>
      </c>
      <c r="L319" s="23" t="s">
        <v>2165</v>
      </c>
    </row>
    <row r="320" spans="2:12" ht="22.5">
      <c r="B320" s="68" t="s">
        <v>704</v>
      </c>
      <c r="C320" s="113" t="s">
        <v>399</v>
      </c>
      <c r="D320" s="24" t="s">
        <v>389</v>
      </c>
      <c r="E320" s="23" t="s">
        <v>52</v>
      </c>
      <c r="F320" s="23" t="s">
        <v>387</v>
      </c>
      <c r="G320" s="23" t="s">
        <v>2164</v>
      </c>
      <c r="H320" s="79">
        <v>39600000</v>
      </c>
      <c r="I320" s="79">
        <v>39600000</v>
      </c>
      <c r="J320" s="23" t="s">
        <v>2158</v>
      </c>
      <c r="K320" s="23" t="s">
        <v>2073</v>
      </c>
      <c r="L320" s="23" t="s">
        <v>2165</v>
      </c>
    </row>
    <row r="321" spans="2:12" ht="22.5">
      <c r="B321" s="68" t="s">
        <v>704</v>
      </c>
      <c r="C321" s="113" t="s">
        <v>399</v>
      </c>
      <c r="D321" s="24" t="s">
        <v>389</v>
      </c>
      <c r="E321" s="23" t="s">
        <v>52</v>
      </c>
      <c r="F321" s="23" t="s">
        <v>387</v>
      </c>
      <c r="G321" s="23" t="s">
        <v>2164</v>
      </c>
      <c r="H321" s="79">
        <v>39600000</v>
      </c>
      <c r="I321" s="79">
        <v>39600000</v>
      </c>
      <c r="J321" s="23" t="s">
        <v>2158</v>
      </c>
      <c r="K321" s="23" t="s">
        <v>2073</v>
      </c>
      <c r="L321" s="23" t="s">
        <v>2165</v>
      </c>
    </row>
    <row r="322" spans="2:12" ht="22.5">
      <c r="B322" s="68" t="s">
        <v>704</v>
      </c>
      <c r="C322" s="113" t="s">
        <v>399</v>
      </c>
      <c r="D322" s="24" t="s">
        <v>389</v>
      </c>
      <c r="E322" s="23" t="s">
        <v>52</v>
      </c>
      <c r="F322" s="23" t="s">
        <v>387</v>
      </c>
      <c r="G322" s="23" t="s">
        <v>2164</v>
      </c>
      <c r="H322" s="79">
        <v>39600000</v>
      </c>
      <c r="I322" s="79">
        <v>39600000</v>
      </c>
      <c r="J322" s="23" t="s">
        <v>2158</v>
      </c>
      <c r="K322" s="23" t="s">
        <v>2073</v>
      </c>
      <c r="L322" s="23" t="s">
        <v>2165</v>
      </c>
    </row>
    <row r="323" spans="2:12" ht="22.5">
      <c r="B323" s="68" t="s">
        <v>704</v>
      </c>
      <c r="C323" s="113" t="s">
        <v>399</v>
      </c>
      <c r="D323" s="24" t="s">
        <v>389</v>
      </c>
      <c r="E323" s="23" t="s">
        <v>52</v>
      </c>
      <c r="F323" s="23" t="s">
        <v>387</v>
      </c>
      <c r="G323" s="23" t="s">
        <v>2164</v>
      </c>
      <c r="H323" s="79">
        <v>39600000</v>
      </c>
      <c r="I323" s="79">
        <v>39600000</v>
      </c>
      <c r="J323" s="23" t="s">
        <v>2158</v>
      </c>
      <c r="K323" s="23" t="s">
        <v>2073</v>
      </c>
      <c r="L323" s="23" t="s">
        <v>2165</v>
      </c>
    </row>
    <row r="324" spans="2:12" ht="22.5">
      <c r="B324" s="68" t="s">
        <v>704</v>
      </c>
      <c r="C324" s="113" t="s">
        <v>399</v>
      </c>
      <c r="D324" s="24" t="s">
        <v>389</v>
      </c>
      <c r="E324" s="23" t="s">
        <v>52</v>
      </c>
      <c r="F324" s="23" t="s">
        <v>387</v>
      </c>
      <c r="G324" s="23" t="s">
        <v>2164</v>
      </c>
      <c r="H324" s="79">
        <v>39600000</v>
      </c>
      <c r="I324" s="79">
        <v>39600000</v>
      </c>
      <c r="J324" s="23" t="s">
        <v>2158</v>
      </c>
      <c r="K324" s="23" t="s">
        <v>2073</v>
      </c>
      <c r="L324" s="23" t="s">
        <v>2165</v>
      </c>
    </row>
    <row r="325" spans="2:12" ht="22.5">
      <c r="B325" s="68" t="s">
        <v>704</v>
      </c>
      <c r="C325" s="113" t="s">
        <v>399</v>
      </c>
      <c r="D325" s="24" t="s">
        <v>389</v>
      </c>
      <c r="E325" s="23" t="s">
        <v>52</v>
      </c>
      <c r="F325" s="23" t="s">
        <v>387</v>
      </c>
      <c r="G325" s="23" t="s">
        <v>2164</v>
      </c>
      <c r="H325" s="79">
        <v>39600000</v>
      </c>
      <c r="I325" s="79">
        <v>39600000</v>
      </c>
      <c r="J325" s="23" t="s">
        <v>2158</v>
      </c>
      <c r="K325" s="23" t="s">
        <v>2073</v>
      </c>
      <c r="L325" s="23" t="s">
        <v>2165</v>
      </c>
    </row>
    <row r="326" spans="2:12" ht="22.5">
      <c r="B326" s="68" t="s">
        <v>704</v>
      </c>
      <c r="C326" s="113" t="s">
        <v>402</v>
      </c>
      <c r="D326" s="24" t="s">
        <v>389</v>
      </c>
      <c r="E326" s="23" t="s">
        <v>60</v>
      </c>
      <c r="F326" s="23" t="s">
        <v>387</v>
      </c>
      <c r="G326" s="83" t="s">
        <v>2171</v>
      </c>
      <c r="H326" s="79">
        <v>27001384.68</v>
      </c>
      <c r="I326" s="79">
        <v>27001384.68</v>
      </c>
      <c r="J326" s="23" t="s">
        <v>2158</v>
      </c>
      <c r="K326" s="23" t="s">
        <v>2073</v>
      </c>
      <c r="L326" s="23" t="s">
        <v>2163</v>
      </c>
    </row>
    <row r="327" spans="2:12" ht="22.5">
      <c r="B327" s="68" t="s">
        <v>704</v>
      </c>
      <c r="C327" s="113" t="s">
        <v>403</v>
      </c>
      <c r="D327" s="24" t="s">
        <v>389</v>
      </c>
      <c r="E327" s="23" t="s">
        <v>60</v>
      </c>
      <c r="F327" s="23" t="s">
        <v>387</v>
      </c>
      <c r="G327" s="83" t="s">
        <v>2171</v>
      </c>
      <c r="H327" s="79">
        <v>27001384.68</v>
      </c>
      <c r="I327" s="79">
        <v>27001384.68</v>
      </c>
      <c r="J327" s="23" t="s">
        <v>2158</v>
      </c>
      <c r="K327" s="23" t="s">
        <v>2073</v>
      </c>
      <c r="L327" s="23" t="s">
        <v>2163</v>
      </c>
    </row>
    <row r="328" spans="2:12" ht="22.5">
      <c r="B328" s="68" t="s">
        <v>704</v>
      </c>
      <c r="C328" s="113" t="s">
        <v>404</v>
      </c>
      <c r="D328" s="24" t="s">
        <v>389</v>
      </c>
      <c r="E328" s="23" t="s">
        <v>60</v>
      </c>
      <c r="F328" s="23" t="s">
        <v>387</v>
      </c>
      <c r="G328" s="83" t="s">
        <v>2171</v>
      </c>
      <c r="H328" s="79">
        <v>27001384.68</v>
      </c>
      <c r="I328" s="79">
        <v>27001384.68</v>
      </c>
      <c r="J328" s="23" t="s">
        <v>2158</v>
      </c>
      <c r="K328" s="23" t="s">
        <v>2073</v>
      </c>
      <c r="L328" s="23" t="s">
        <v>2163</v>
      </c>
    </row>
    <row r="329" spans="2:12" ht="22.5">
      <c r="B329" s="68" t="s">
        <v>704</v>
      </c>
      <c r="C329" s="118" t="s">
        <v>405</v>
      </c>
      <c r="D329" s="24" t="s">
        <v>389</v>
      </c>
      <c r="E329" s="23" t="s">
        <v>60</v>
      </c>
      <c r="F329" s="23" t="s">
        <v>387</v>
      </c>
      <c r="G329" s="83" t="s">
        <v>2171</v>
      </c>
      <c r="H329" s="79">
        <v>27001384.68</v>
      </c>
      <c r="I329" s="79">
        <v>27001384.68</v>
      </c>
      <c r="J329" s="23" t="s">
        <v>2158</v>
      </c>
      <c r="K329" s="23" t="s">
        <v>2073</v>
      </c>
      <c r="L329" s="23" t="s">
        <v>2163</v>
      </c>
    </row>
    <row r="330" spans="2:12" ht="22.5">
      <c r="B330" s="68" t="s">
        <v>704</v>
      </c>
      <c r="C330" s="118" t="s">
        <v>406</v>
      </c>
      <c r="D330" s="24" t="s">
        <v>389</v>
      </c>
      <c r="E330" s="23" t="s">
        <v>60</v>
      </c>
      <c r="F330" s="23" t="s">
        <v>387</v>
      </c>
      <c r="G330" s="83" t="s">
        <v>2171</v>
      </c>
      <c r="H330" s="79">
        <v>27001384.68</v>
      </c>
      <c r="I330" s="79">
        <v>27001384.68</v>
      </c>
      <c r="J330" s="23" t="s">
        <v>2158</v>
      </c>
      <c r="K330" s="23" t="s">
        <v>2073</v>
      </c>
      <c r="L330" s="23" t="s">
        <v>2163</v>
      </c>
    </row>
    <row r="331" spans="2:12" ht="22.5">
      <c r="B331" s="68" t="s">
        <v>704</v>
      </c>
      <c r="C331" s="118" t="s">
        <v>407</v>
      </c>
      <c r="D331" s="24" t="s">
        <v>389</v>
      </c>
      <c r="E331" s="23" t="s">
        <v>60</v>
      </c>
      <c r="F331" s="23" t="s">
        <v>387</v>
      </c>
      <c r="G331" s="83" t="s">
        <v>2171</v>
      </c>
      <c r="H331" s="79">
        <v>27001384.68</v>
      </c>
      <c r="I331" s="79">
        <v>27001384.68</v>
      </c>
      <c r="J331" s="23" t="s">
        <v>2158</v>
      </c>
      <c r="K331" s="23" t="s">
        <v>2073</v>
      </c>
      <c r="L331" s="23" t="s">
        <v>2163</v>
      </c>
    </row>
    <row r="332" spans="2:12" ht="22.5">
      <c r="B332" s="68" t="s">
        <v>704</v>
      </c>
      <c r="C332" s="113" t="s">
        <v>408</v>
      </c>
      <c r="D332" s="24" t="s">
        <v>389</v>
      </c>
      <c r="E332" s="23" t="s">
        <v>60</v>
      </c>
      <c r="F332" s="23" t="s">
        <v>387</v>
      </c>
      <c r="G332" s="83" t="s">
        <v>2171</v>
      </c>
      <c r="H332" s="79">
        <v>27001384.68</v>
      </c>
      <c r="I332" s="79">
        <v>27001384.68</v>
      </c>
      <c r="J332" s="23" t="s">
        <v>2158</v>
      </c>
      <c r="K332" s="23" t="s">
        <v>2073</v>
      </c>
      <c r="L332" s="23" t="s">
        <v>2163</v>
      </c>
    </row>
    <row r="333" spans="2:12" ht="22.5">
      <c r="B333" s="68" t="s">
        <v>704</v>
      </c>
      <c r="C333" s="113" t="s">
        <v>408</v>
      </c>
      <c r="D333" s="24" t="s">
        <v>389</v>
      </c>
      <c r="E333" s="23" t="s">
        <v>60</v>
      </c>
      <c r="F333" s="23" t="s">
        <v>387</v>
      </c>
      <c r="G333" s="83" t="s">
        <v>2171</v>
      </c>
      <c r="H333" s="79">
        <v>27001384.68</v>
      </c>
      <c r="I333" s="79">
        <v>27001384.68</v>
      </c>
      <c r="J333" s="23" t="s">
        <v>2158</v>
      </c>
      <c r="K333" s="23" t="s">
        <v>2073</v>
      </c>
      <c r="L333" s="23" t="s">
        <v>2163</v>
      </c>
    </row>
    <row r="334" spans="2:12" ht="22.5">
      <c r="B334" s="68" t="s">
        <v>704</v>
      </c>
      <c r="C334" s="113" t="s">
        <v>409</v>
      </c>
      <c r="D334" s="24" t="s">
        <v>389</v>
      </c>
      <c r="E334" s="23" t="s">
        <v>60</v>
      </c>
      <c r="F334" s="23" t="s">
        <v>387</v>
      </c>
      <c r="G334" s="83" t="s">
        <v>2171</v>
      </c>
      <c r="H334" s="79">
        <v>20944717</v>
      </c>
      <c r="I334" s="79">
        <v>20944717</v>
      </c>
      <c r="J334" s="23" t="s">
        <v>2158</v>
      </c>
      <c r="K334" s="23" t="s">
        <v>2073</v>
      </c>
      <c r="L334" s="23" t="s">
        <v>2163</v>
      </c>
    </row>
    <row r="335" spans="2:12" ht="22.5">
      <c r="B335" s="68" t="s">
        <v>704</v>
      </c>
      <c r="C335" s="113" t="s">
        <v>410</v>
      </c>
      <c r="D335" s="24" t="s">
        <v>389</v>
      </c>
      <c r="E335" s="23" t="s">
        <v>60</v>
      </c>
      <c r="F335" s="23" t="s">
        <v>387</v>
      </c>
      <c r="G335" s="83" t="s">
        <v>2171</v>
      </c>
      <c r="H335" s="79">
        <v>38811600</v>
      </c>
      <c r="I335" s="79">
        <v>38811600</v>
      </c>
      <c r="J335" s="23" t="s">
        <v>2158</v>
      </c>
      <c r="K335" s="23" t="s">
        <v>2073</v>
      </c>
      <c r="L335" s="23" t="s">
        <v>2163</v>
      </c>
    </row>
    <row r="336" spans="2:12" ht="22.5">
      <c r="B336" s="68" t="s">
        <v>704</v>
      </c>
      <c r="C336" s="113" t="s">
        <v>411</v>
      </c>
      <c r="D336" s="24" t="s">
        <v>389</v>
      </c>
      <c r="E336" s="23" t="s">
        <v>60</v>
      </c>
      <c r="F336" s="23" t="s">
        <v>387</v>
      </c>
      <c r="G336" s="83" t="s">
        <v>2171</v>
      </c>
      <c r="H336" s="79">
        <v>38811600</v>
      </c>
      <c r="I336" s="79">
        <v>38811600</v>
      </c>
      <c r="J336" s="23" t="s">
        <v>2158</v>
      </c>
      <c r="K336" s="23" t="s">
        <v>2073</v>
      </c>
      <c r="L336" s="23" t="s">
        <v>2163</v>
      </c>
    </row>
    <row r="337" spans="2:12" ht="22.5">
      <c r="B337" s="68" t="s">
        <v>704</v>
      </c>
      <c r="C337" s="113" t="s">
        <v>412</v>
      </c>
      <c r="D337" s="24" t="s">
        <v>389</v>
      </c>
      <c r="E337" s="23" t="s">
        <v>60</v>
      </c>
      <c r="F337" s="23" t="s">
        <v>387</v>
      </c>
      <c r="G337" s="83" t="s">
        <v>2171</v>
      </c>
      <c r="H337" s="79">
        <v>24001384.68</v>
      </c>
      <c r="I337" s="79">
        <v>24001384.68</v>
      </c>
      <c r="J337" s="23" t="s">
        <v>2158</v>
      </c>
      <c r="K337" s="23" t="s">
        <v>2073</v>
      </c>
      <c r="L337" s="23" t="s">
        <v>2163</v>
      </c>
    </row>
    <row r="338" spans="2:12" ht="22.5">
      <c r="B338" s="68" t="s">
        <v>704</v>
      </c>
      <c r="C338" s="113" t="s">
        <v>412</v>
      </c>
      <c r="D338" s="24" t="s">
        <v>389</v>
      </c>
      <c r="E338" s="23" t="s">
        <v>60</v>
      </c>
      <c r="F338" s="23" t="s">
        <v>387</v>
      </c>
      <c r="G338" s="83" t="s">
        <v>2171</v>
      </c>
      <c r="H338" s="79">
        <v>24001384.68</v>
      </c>
      <c r="I338" s="79">
        <v>24001384.68</v>
      </c>
      <c r="J338" s="23" t="s">
        <v>2158</v>
      </c>
      <c r="K338" s="23" t="s">
        <v>2073</v>
      </c>
      <c r="L338" s="23" t="s">
        <v>2163</v>
      </c>
    </row>
    <row r="339" spans="2:12" ht="33.75">
      <c r="B339" s="68" t="s">
        <v>704</v>
      </c>
      <c r="C339" s="113" t="s">
        <v>413</v>
      </c>
      <c r="D339" s="24" t="s">
        <v>389</v>
      </c>
      <c r="E339" s="23" t="s">
        <v>161</v>
      </c>
      <c r="F339" s="23" t="s">
        <v>387</v>
      </c>
      <c r="G339" s="23" t="s">
        <v>2164</v>
      </c>
      <c r="H339" s="79">
        <v>35266785</v>
      </c>
      <c r="I339" s="79">
        <v>35266785</v>
      </c>
      <c r="J339" s="23" t="s">
        <v>2158</v>
      </c>
      <c r="K339" s="23" t="s">
        <v>2073</v>
      </c>
      <c r="L339" s="23" t="s">
        <v>2165</v>
      </c>
    </row>
    <row r="340" spans="2:12" ht="33.75">
      <c r="B340" s="68" t="s">
        <v>704</v>
      </c>
      <c r="C340" s="113" t="s">
        <v>414</v>
      </c>
      <c r="D340" s="24" t="s">
        <v>389</v>
      </c>
      <c r="E340" s="23" t="s">
        <v>161</v>
      </c>
      <c r="F340" s="23" t="s">
        <v>387</v>
      </c>
      <c r="G340" s="23" t="s">
        <v>2164</v>
      </c>
      <c r="H340" s="79">
        <v>35266785</v>
      </c>
      <c r="I340" s="79">
        <v>35266785</v>
      </c>
      <c r="J340" s="23" t="s">
        <v>2158</v>
      </c>
      <c r="K340" s="23" t="s">
        <v>2073</v>
      </c>
      <c r="L340" s="23" t="s">
        <v>2165</v>
      </c>
    </row>
    <row r="341" spans="2:12" ht="33.75">
      <c r="B341" s="68" t="s">
        <v>704</v>
      </c>
      <c r="C341" s="113" t="s">
        <v>415</v>
      </c>
      <c r="D341" s="24" t="s">
        <v>389</v>
      </c>
      <c r="E341" s="23" t="s">
        <v>161</v>
      </c>
      <c r="F341" s="23" t="s">
        <v>387</v>
      </c>
      <c r="G341" s="23" t="s">
        <v>2164</v>
      </c>
      <c r="H341" s="79">
        <v>35266785</v>
      </c>
      <c r="I341" s="79">
        <v>35266785</v>
      </c>
      <c r="J341" s="23" t="s">
        <v>2158</v>
      </c>
      <c r="K341" s="23" t="s">
        <v>2073</v>
      </c>
      <c r="L341" s="23" t="s">
        <v>2165</v>
      </c>
    </row>
    <row r="342" spans="2:12" ht="33.75">
      <c r="B342" s="68" t="s">
        <v>704</v>
      </c>
      <c r="C342" s="113" t="s">
        <v>416</v>
      </c>
      <c r="D342" s="24" t="s">
        <v>389</v>
      </c>
      <c r="E342" s="23" t="s">
        <v>161</v>
      </c>
      <c r="F342" s="23" t="s">
        <v>387</v>
      </c>
      <c r="G342" s="23" t="s">
        <v>2164</v>
      </c>
      <c r="H342" s="79">
        <v>35266785</v>
      </c>
      <c r="I342" s="79">
        <v>35266785</v>
      </c>
      <c r="J342" s="23" t="s">
        <v>2158</v>
      </c>
      <c r="K342" s="23" t="s">
        <v>2073</v>
      </c>
      <c r="L342" s="23" t="s">
        <v>2165</v>
      </c>
    </row>
    <row r="343" spans="2:12" ht="33.75">
      <c r="B343" s="68" t="s">
        <v>704</v>
      </c>
      <c r="C343" s="113" t="s">
        <v>417</v>
      </c>
      <c r="D343" s="24" t="s">
        <v>389</v>
      </c>
      <c r="E343" s="23" t="s">
        <v>44</v>
      </c>
      <c r="F343" s="23" t="s">
        <v>387</v>
      </c>
      <c r="G343" s="23" t="s">
        <v>2164</v>
      </c>
      <c r="H343" s="79">
        <v>36528648</v>
      </c>
      <c r="I343" s="79">
        <v>36528648</v>
      </c>
      <c r="J343" s="23" t="s">
        <v>2158</v>
      </c>
      <c r="K343" s="23" t="s">
        <v>2073</v>
      </c>
      <c r="L343" s="23" t="s">
        <v>2165</v>
      </c>
    </row>
    <row r="344" spans="2:12" ht="33.75">
      <c r="B344" s="68" t="s">
        <v>704</v>
      </c>
      <c r="C344" s="113" t="s">
        <v>418</v>
      </c>
      <c r="D344" s="24" t="s">
        <v>389</v>
      </c>
      <c r="E344" s="23" t="s">
        <v>44</v>
      </c>
      <c r="F344" s="23" t="s">
        <v>387</v>
      </c>
      <c r="G344" s="23" t="s">
        <v>2164</v>
      </c>
      <c r="H344" s="79">
        <v>36528648</v>
      </c>
      <c r="I344" s="79">
        <v>36528648</v>
      </c>
      <c r="J344" s="23" t="s">
        <v>2158</v>
      </c>
      <c r="K344" s="23" t="s">
        <v>2073</v>
      </c>
      <c r="L344" s="23" t="s">
        <v>2165</v>
      </c>
    </row>
    <row r="345" spans="2:12" ht="33.75">
      <c r="B345" s="68" t="s">
        <v>704</v>
      </c>
      <c r="C345" s="113" t="s">
        <v>419</v>
      </c>
      <c r="D345" s="24" t="s">
        <v>389</v>
      </c>
      <c r="E345" s="23" t="s">
        <v>44</v>
      </c>
      <c r="F345" s="23" t="s">
        <v>387</v>
      </c>
      <c r="G345" s="23" t="s">
        <v>2164</v>
      </c>
      <c r="H345" s="79">
        <v>36528648</v>
      </c>
      <c r="I345" s="79">
        <v>36528648</v>
      </c>
      <c r="J345" s="23" t="s">
        <v>2158</v>
      </c>
      <c r="K345" s="23" t="s">
        <v>2073</v>
      </c>
      <c r="L345" s="23" t="s">
        <v>2165</v>
      </c>
    </row>
    <row r="346" spans="2:12" ht="33.75">
      <c r="B346" s="68" t="s">
        <v>704</v>
      </c>
      <c r="C346" s="113" t="s">
        <v>420</v>
      </c>
      <c r="D346" s="24" t="s">
        <v>389</v>
      </c>
      <c r="E346" s="23" t="s">
        <v>44</v>
      </c>
      <c r="F346" s="23" t="s">
        <v>387</v>
      </c>
      <c r="G346" s="23" t="s">
        <v>2164</v>
      </c>
      <c r="H346" s="79">
        <v>36528648</v>
      </c>
      <c r="I346" s="79">
        <v>36528648</v>
      </c>
      <c r="J346" s="23" t="s">
        <v>2158</v>
      </c>
      <c r="K346" s="23" t="s">
        <v>2073</v>
      </c>
      <c r="L346" s="23" t="s">
        <v>2165</v>
      </c>
    </row>
    <row r="347" spans="2:12" ht="33.75">
      <c r="B347" s="68" t="s">
        <v>704</v>
      </c>
      <c r="C347" s="113" t="s">
        <v>421</v>
      </c>
      <c r="D347" s="24" t="s">
        <v>389</v>
      </c>
      <c r="E347" s="23" t="s">
        <v>161</v>
      </c>
      <c r="F347" s="23" t="s">
        <v>387</v>
      </c>
      <c r="G347" s="23" t="s">
        <v>2164</v>
      </c>
      <c r="H347" s="79">
        <v>35266785</v>
      </c>
      <c r="I347" s="79">
        <v>35266785</v>
      </c>
      <c r="J347" s="23" t="s">
        <v>2158</v>
      </c>
      <c r="K347" s="23" t="s">
        <v>2073</v>
      </c>
      <c r="L347" s="23" t="s">
        <v>2165</v>
      </c>
    </row>
    <row r="348" spans="2:12" ht="33.75">
      <c r="B348" s="68" t="s">
        <v>704</v>
      </c>
      <c r="C348" s="113" t="s">
        <v>422</v>
      </c>
      <c r="D348" s="24" t="s">
        <v>389</v>
      </c>
      <c r="E348" s="23" t="s">
        <v>161</v>
      </c>
      <c r="F348" s="23" t="s">
        <v>387</v>
      </c>
      <c r="G348" s="23" t="s">
        <v>2164</v>
      </c>
      <c r="H348" s="79">
        <v>35266785</v>
      </c>
      <c r="I348" s="79">
        <v>35266785</v>
      </c>
      <c r="J348" s="23" t="s">
        <v>2158</v>
      </c>
      <c r="K348" s="23" t="s">
        <v>2073</v>
      </c>
      <c r="L348" s="23" t="s">
        <v>2165</v>
      </c>
    </row>
    <row r="349" spans="2:12" ht="33.75">
      <c r="B349" s="68" t="s">
        <v>704</v>
      </c>
      <c r="C349" s="113" t="s">
        <v>423</v>
      </c>
      <c r="D349" s="24" t="s">
        <v>389</v>
      </c>
      <c r="E349" s="23" t="s">
        <v>44</v>
      </c>
      <c r="F349" s="23" t="s">
        <v>387</v>
      </c>
      <c r="G349" s="23" t="s">
        <v>2162</v>
      </c>
      <c r="H349" s="79">
        <v>37268000</v>
      </c>
      <c r="I349" s="79">
        <v>37268000</v>
      </c>
      <c r="J349" s="23" t="s">
        <v>2158</v>
      </c>
      <c r="K349" s="23" t="s">
        <v>2073</v>
      </c>
      <c r="L349" s="23" t="s">
        <v>2165</v>
      </c>
    </row>
    <row r="350" spans="2:12" ht="33.75">
      <c r="B350" s="68" t="s">
        <v>704</v>
      </c>
      <c r="C350" s="113" t="s">
        <v>424</v>
      </c>
      <c r="D350" s="24" t="s">
        <v>389</v>
      </c>
      <c r="E350" s="23" t="s">
        <v>44</v>
      </c>
      <c r="F350" s="23" t="s">
        <v>387</v>
      </c>
      <c r="G350" s="23" t="s">
        <v>2162</v>
      </c>
      <c r="H350" s="79">
        <v>36528648</v>
      </c>
      <c r="I350" s="79">
        <v>36528648</v>
      </c>
      <c r="J350" s="23" t="s">
        <v>2158</v>
      </c>
      <c r="K350" s="23" t="s">
        <v>2073</v>
      </c>
      <c r="L350" s="23" t="s">
        <v>2165</v>
      </c>
    </row>
    <row r="351" spans="2:12" ht="45">
      <c r="B351" s="68" t="s">
        <v>2522</v>
      </c>
      <c r="C351" s="113" t="s">
        <v>425</v>
      </c>
      <c r="D351" s="24" t="s">
        <v>389</v>
      </c>
      <c r="E351" s="23" t="s">
        <v>426</v>
      </c>
      <c r="F351" s="23" t="s">
        <v>427</v>
      </c>
      <c r="G351" s="83" t="s">
        <v>2171</v>
      </c>
      <c r="H351" s="79">
        <v>1992000000</v>
      </c>
      <c r="I351" s="79">
        <v>1992000000</v>
      </c>
      <c r="J351" s="23" t="s">
        <v>2158</v>
      </c>
      <c r="K351" s="23" t="s">
        <v>2073</v>
      </c>
      <c r="L351" s="23" t="s">
        <v>2172</v>
      </c>
    </row>
    <row r="352" spans="2:12" ht="45">
      <c r="B352" s="68" t="s">
        <v>2522</v>
      </c>
      <c r="C352" s="113" t="s">
        <v>428</v>
      </c>
      <c r="D352" s="24" t="s">
        <v>389</v>
      </c>
      <c r="E352" s="23" t="s">
        <v>426</v>
      </c>
      <c r="F352" s="23" t="s">
        <v>427</v>
      </c>
      <c r="G352" s="83" t="s">
        <v>2171</v>
      </c>
      <c r="H352" s="79">
        <v>2112000000</v>
      </c>
      <c r="I352" s="79">
        <v>2112000000</v>
      </c>
      <c r="J352" s="23" t="s">
        <v>2158</v>
      </c>
      <c r="K352" s="23" t="s">
        <v>2073</v>
      </c>
      <c r="L352" s="23" t="s">
        <v>2172</v>
      </c>
    </row>
    <row r="353" spans="2:12" ht="45">
      <c r="B353" s="68" t="s">
        <v>2522</v>
      </c>
      <c r="C353" s="113" t="s">
        <v>429</v>
      </c>
      <c r="D353" s="24" t="s">
        <v>389</v>
      </c>
      <c r="E353" s="23" t="s">
        <v>426</v>
      </c>
      <c r="F353" s="23" t="s">
        <v>427</v>
      </c>
      <c r="G353" s="83" t="s">
        <v>2171</v>
      </c>
      <c r="H353" s="79">
        <v>1608000000</v>
      </c>
      <c r="I353" s="79">
        <v>1608000000</v>
      </c>
      <c r="J353" s="23" t="s">
        <v>2158</v>
      </c>
      <c r="K353" s="23" t="s">
        <v>2073</v>
      </c>
      <c r="L353" s="23" t="s">
        <v>2172</v>
      </c>
    </row>
    <row r="354" spans="2:12" ht="45">
      <c r="B354" s="68" t="s">
        <v>2522</v>
      </c>
      <c r="C354" s="113" t="s">
        <v>430</v>
      </c>
      <c r="D354" s="24" t="s">
        <v>389</v>
      </c>
      <c r="E354" s="23" t="s">
        <v>426</v>
      </c>
      <c r="F354" s="23" t="s">
        <v>427</v>
      </c>
      <c r="G354" s="83" t="s">
        <v>2171</v>
      </c>
      <c r="H354" s="79">
        <v>816000000</v>
      </c>
      <c r="I354" s="79">
        <v>816000000</v>
      </c>
      <c r="J354" s="23" t="s">
        <v>2158</v>
      </c>
      <c r="K354" s="23" t="s">
        <v>2073</v>
      </c>
      <c r="L354" s="23" t="s">
        <v>2172</v>
      </c>
    </row>
    <row r="355" spans="2:12" ht="45">
      <c r="B355" s="68" t="s">
        <v>2522</v>
      </c>
      <c r="C355" s="113" t="s">
        <v>431</v>
      </c>
      <c r="D355" s="24" t="s">
        <v>389</v>
      </c>
      <c r="E355" s="23" t="s">
        <v>426</v>
      </c>
      <c r="F355" s="23" t="s">
        <v>427</v>
      </c>
      <c r="G355" s="83" t="s">
        <v>2171</v>
      </c>
      <c r="H355" s="79">
        <v>3720000000</v>
      </c>
      <c r="I355" s="79">
        <v>3720000000</v>
      </c>
      <c r="J355" s="23" t="s">
        <v>2158</v>
      </c>
      <c r="K355" s="23" t="s">
        <v>2073</v>
      </c>
      <c r="L355" s="23" t="s">
        <v>2172</v>
      </c>
    </row>
    <row r="356" spans="2:12" ht="45">
      <c r="B356" s="68" t="s">
        <v>2522</v>
      </c>
      <c r="C356" s="113" t="s">
        <v>432</v>
      </c>
      <c r="D356" s="24" t="s">
        <v>389</v>
      </c>
      <c r="E356" s="23" t="s">
        <v>426</v>
      </c>
      <c r="F356" s="23" t="s">
        <v>427</v>
      </c>
      <c r="G356" s="83" t="s">
        <v>2171</v>
      </c>
      <c r="H356" s="79">
        <v>396000000</v>
      </c>
      <c r="I356" s="79">
        <v>396000000</v>
      </c>
      <c r="J356" s="23" t="s">
        <v>2158</v>
      </c>
      <c r="K356" s="23" t="s">
        <v>2073</v>
      </c>
      <c r="L356" s="23" t="s">
        <v>2172</v>
      </c>
    </row>
    <row r="357" spans="2:12" ht="45">
      <c r="B357" s="68" t="s">
        <v>2522</v>
      </c>
      <c r="C357" s="113" t="s">
        <v>433</v>
      </c>
      <c r="D357" s="24" t="s">
        <v>389</v>
      </c>
      <c r="E357" s="23" t="s">
        <v>426</v>
      </c>
      <c r="F357" s="23" t="s">
        <v>427</v>
      </c>
      <c r="G357" s="83" t="s">
        <v>2171</v>
      </c>
      <c r="H357" s="79">
        <v>9996000000</v>
      </c>
      <c r="I357" s="79">
        <v>9996000000</v>
      </c>
      <c r="J357" s="23" t="s">
        <v>2158</v>
      </c>
      <c r="K357" s="23" t="s">
        <v>2073</v>
      </c>
      <c r="L357" s="23" t="s">
        <v>2172</v>
      </c>
    </row>
    <row r="358" spans="2:12" ht="45">
      <c r="B358" s="68" t="s">
        <v>2522</v>
      </c>
      <c r="C358" s="113" t="s">
        <v>434</v>
      </c>
      <c r="D358" s="24" t="s">
        <v>389</v>
      </c>
      <c r="E358" s="23" t="s">
        <v>426</v>
      </c>
      <c r="F358" s="23" t="s">
        <v>427</v>
      </c>
      <c r="G358" s="83" t="s">
        <v>2171</v>
      </c>
      <c r="H358" s="79">
        <v>1320000000</v>
      </c>
      <c r="I358" s="79">
        <v>1320000000</v>
      </c>
      <c r="J358" s="23" t="s">
        <v>2158</v>
      </c>
      <c r="K358" s="23" t="s">
        <v>2073</v>
      </c>
      <c r="L358" s="23" t="s">
        <v>2172</v>
      </c>
    </row>
    <row r="359" spans="2:12" ht="45">
      <c r="B359" s="68" t="s">
        <v>2522</v>
      </c>
      <c r="C359" s="113" t="s">
        <v>435</v>
      </c>
      <c r="D359" s="24" t="s">
        <v>389</v>
      </c>
      <c r="E359" s="23" t="s">
        <v>426</v>
      </c>
      <c r="F359" s="23" t="s">
        <v>427</v>
      </c>
      <c r="G359" s="83" t="s">
        <v>2171</v>
      </c>
      <c r="H359" s="79">
        <v>1018500000</v>
      </c>
      <c r="I359" s="79">
        <v>1018500000</v>
      </c>
      <c r="J359" s="23" t="s">
        <v>2158</v>
      </c>
      <c r="K359" s="23" t="s">
        <v>2073</v>
      </c>
      <c r="L359" s="23" t="s">
        <v>2172</v>
      </c>
    </row>
    <row r="360" spans="2:12" ht="45">
      <c r="B360" s="68" t="s">
        <v>2522</v>
      </c>
      <c r="C360" s="113" t="s">
        <v>436</v>
      </c>
      <c r="D360" s="24" t="s">
        <v>389</v>
      </c>
      <c r="E360" s="23" t="s">
        <v>426</v>
      </c>
      <c r="F360" s="23" t="s">
        <v>427</v>
      </c>
      <c r="G360" s="83" t="s">
        <v>2171</v>
      </c>
      <c r="H360" s="79">
        <v>811500000</v>
      </c>
      <c r="I360" s="79">
        <v>811500000</v>
      </c>
      <c r="J360" s="23" t="s">
        <v>2158</v>
      </c>
      <c r="K360" s="23" t="s">
        <v>2073</v>
      </c>
      <c r="L360" s="23" t="s">
        <v>2172</v>
      </c>
    </row>
    <row r="361" spans="2:12" ht="45">
      <c r="B361" s="68" t="s">
        <v>2522</v>
      </c>
      <c r="C361" s="113" t="s">
        <v>437</v>
      </c>
      <c r="D361" s="24" t="s">
        <v>389</v>
      </c>
      <c r="E361" s="23" t="s">
        <v>426</v>
      </c>
      <c r="F361" s="23" t="s">
        <v>427</v>
      </c>
      <c r="G361" s="83" t="s">
        <v>2171</v>
      </c>
      <c r="H361" s="79">
        <v>693000000</v>
      </c>
      <c r="I361" s="79">
        <v>693000000</v>
      </c>
      <c r="J361" s="23" t="s">
        <v>2158</v>
      </c>
      <c r="K361" s="23" t="s">
        <v>2073</v>
      </c>
      <c r="L361" s="23" t="s">
        <v>2172</v>
      </c>
    </row>
    <row r="362" spans="2:12" ht="45">
      <c r="B362" s="68" t="s">
        <v>2523</v>
      </c>
      <c r="C362" s="113" t="s">
        <v>438</v>
      </c>
      <c r="D362" s="24" t="s">
        <v>389</v>
      </c>
      <c r="E362" s="23" t="s">
        <v>426</v>
      </c>
      <c r="F362" s="23" t="s">
        <v>427</v>
      </c>
      <c r="G362" s="83" t="s">
        <v>2171</v>
      </c>
      <c r="H362" s="79">
        <v>8899784000</v>
      </c>
      <c r="I362" s="79">
        <v>8899784000</v>
      </c>
      <c r="J362" s="23" t="s">
        <v>2158</v>
      </c>
      <c r="K362" s="23" t="s">
        <v>2073</v>
      </c>
      <c r="L362" s="23" t="s">
        <v>2172</v>
      </c>
    </row>
    <row r="363" spans="2:12" ht="45">
      <c r="B363" s="68" t="s">
        <v>2523</v>
      </c>
      <c r="C363" s="113" t="s">
        <v>439</v>
      </c>
      <c r="D363" s="24" t="s">
        <v>389</v>
      </c>
      <c r="E363" s="23" t="s">
        <v>426</v>
      </c>
      <c r="F363" s="23" t="s">
        <v>427</v>
      </c>
      <c r="G363" s="83" t="s">
        <v>2171</v>
      </c>
      <c r="H363" s="79">
        <v>8913896000</v>
      </c>
      <c r="I363" s="79">
        <v>8913896000</v>
      </c>
      <c r="J363" s="23" t="s">
        <v>2158</v>
      </c>
      <c r="K363" s="23" t="s">
        <v>2073</v>
      </c>
      <c r="L363" s="23" t="s">
        <v>2172</v>
      </c>
    </row>
    <row r="364" spans="2:12" ht="45">
      <c r="B364" s="68" t="s">
        <v>2523</v>
      </c>
      <c r="C364" s="113" t="s">
        <v>440</v>
      </c>
      <c r="D364" s="24" t="s">
        <v>389</v>
      </c>
      <c r="E364" s="23" t="s">
        <v>426</v>
      </c>
      <c r="F364" s="23" t="s">
        <v>427</v>
      </c>
      <c r="G364" s="83" t="s">
        <v>2171</v>
      </c>
      <c r="H364" s="79">
        <v>800000000</v>
      </c>
      <c r="I364" s="79">
        <v>800000000</v>
      </c>
      <c r="J364" s="23" t="s">
        <v>2158</v>
      </c>
      <c r="K364" s="23" t="s">
        <v>2073</v>
      </c>
      <c r="L364" s="23" t="s">
        <v>2172</v>
      </c>
    </row>
    <row r="365" spans="2:12" ht="56.25">
      <c r="B365" s="68" t="s">
        <v>2523</v>
      </c>
      <c r="C365" s="113" t="s">
        <v>441</v>
      </c>
      <c r="D365" s="24" t="s">
        <v>389</v>
      </c>
      <c r="E365" s="23" t="s">
        <v>426</v>
      </c>
      <c r="F365" s="23" t="s">
        <v>427</v>
      </c>
      <c r="G365" s="83" t="s">
        <v>2171</v>
      </c>
      <c r="H365" s="79">
        <v>4538036000</v>
      </c>
      <c r="I365" s="79">
        <v>4538036000</v>
      </c>
      <c r="J365" s="23" t="s">
        <v>2158</v>
      </c>
      <c r="K365" s="23" t="s">
        <v>2073</v>
      </c>
      <c r="L365" s="23" t="s">
        <v>2172</v>
      </c>
    </row>
    <row r="366" spans="2:12" ht="45">
      <c r="B366" s="68" t="s">
        <v>183</v>
      </c>
      <c r="C366" s="113" t="s">
        <v>442</v>
      </c>
      <c r="D366" s="24" t="s">
        <v>389</v>
      </c>
      <c r="E366" s="23" t="s">
        <v>426</v>
      </c>
      <c r="F366" s="23" t="s">
        <v>427</v>
      </c>
      <c r="G366" s="83" t="s">
        <v>2171</v>
      </c>
      <c r="H366" s="79">
        <v>742254000</v>
      </c>
      <c r="I366" s="79">
        <v>742254000</v>
      </c>
      <c r="J366" s="23" t="s">
        <v>2158</v>
      </c>
      <c r="K366" s="23" t="s">
        <v>2073</v>
      </c>
      <c r="L366" s="23" t="s">
        <v>2172</v>
      </c>
    </row>
    <row r="367" spans="2:12" ht="45">
      <c r="B367" s="68" t="s">
        <v>183</v>
      </c>
      <c r="C367" s="113" t="s">
        <v>443</v>
      </c>
      <c r="D367" s="24" t="s">
        <v>389</v>
      </c>
      <c r="E367" s="23" t="s">
        <v>426</v>
      </c>
      <c r="F367" s="23" t="s">
        <v>427</v>
      </c>
      <c r="G367" s="83" t="s">
        <v>2171</v>
      </c>
      <c r="H367" s="79">
        <v>2478600000</v>
      </c>
      <c r="I367" s="79">
        <v>2478600000</v>
      </c>
      <c r="J367" s="23" t="s">
        <v>2158</v>
      </c>
      <c r="K367" s="23" t="s">
        <v>2073</v>
      </c>
      <c r="L367" s="23" t="s">
        <v>2172</v>
      </c>
    </row>
    <row r="368" spans="2:12" ht="45">
      <c r="B368" s="68" t="s">
        <v>183</v>
      </c>
      <c r="C368" s="113" t="s">
        <v>444</v>
      </c>
      <c r="D368" s="24" t="s">
        <v>389</v>
      </c>
      <c r="E368" s="23" t="s">
        <v>426</v>
      </c>
      <c r="F368" s="23" t="s">
        <v>427</v>
      </c>
      <c r="G368" s="83" t="s">
        <v>2171</v>
      </c>
      <c r="H368" s="79">
        <v>2673225000</v>
      </c>
      <c r="I368" s="79">
        <v>2673225000</v>
      </c>
      <c r="J368" s="23" t="s">
        <v>2158</v>
      </c>
      <c r="K368" s="23" t="s">
        <v>2073</v>
      </c>
      <c r="L368" s="23" t="s">
        <v>2172</v>
      </c>
    </row>
    <row r="369" spans="2:12" ht="45">
      <c r="B369" s="68" t="s">
        <v>183</v>
      </c>
      <c r="C369" s="113" t="s">
        <v>445</v>
      </c>
      <c r="D369" s="24" t="s">
        <v>389</v>
      </c>
      <c r="E369" s="23" t="s">
        <v>426</v>
      </c>
      <c r="F369" s="23" t="s">
        <v>427</v>
      </c>
      <c r="G369" s="23" t="s">
        <v>2162</v>
      </c>
      <c r="H369" s="79">
        <v>999405000</v>
      </c>
      <c r="I369" s="79">
        <v>999405000</v>
      </c>
      <c r="J369" s="23" t="s">
        <v>2158</v>
      </c>
      <c r="K369" s="23" t="s">
        <v>2073</v>
      </c>
      <c r="L369" s="23" t="s">
        <v>2172</v>
      </c>
    </row>
    <row r="370" spans="2:12" ht="33.75">
      <c r="B370" s="68" t="s">
        <v>2524</v>
      </c>
      <c r="C370" s="113" t="s">
        <v>446</v>
      </c>
      <c r="D370" s="24" t="s">
        <v>389</v>
      </c>
      <c r="E370" s="23" t="s">
        <v>367</v>
      </c>
      <c r="F370" s="23" t="s">
        <v>387</v>
      </c>
      <c r="G370" s="83" t="s">
        <v>2171</v>
      </c>
      <c r="H370" s="79">
        <v>1311040545</v>
      </c>
      <c r="I370" s="79">
        <v>1311040545</v>
      </c>
      <c r="J370" s="23" t="s">
        <v>2158</v>
      </c>
      <c r="K370" s="23" t="s">
        <v>2073</v>
      </c>
      <c r="L370" s="23" t="s">
        <v>2172</v>
      </c>
    </row>
    <row r="371" spans="2:12" ht="22.5">
      <c r="B371" s="68" t="s">
        <v>2525</v>
      </c>
      <c r="C371" s="113" t="s">
        <v>447</v>
      </c>
      <c r="D371" s="24" t="s">
        <v>389</v>
      </c>
      <c r="E371" s="23" t="s">
        <v>367</v>
      </c>
      <c r="F371" s="23" t="s">
        <v>427</v>
      </c>
      <c r="G371" s="83" t="s">
        <v>2171</v>
      </c>
      <c r="H371" s="79">
        <v>880000000</v>
      </c>
      <c r="I371" s="79">
        <v>880000000</v>
      </c>
      <c r="J371" s="23" t="s">
        <v>2158</v>
      </c>
      <c r="K371" s="23" t="s">
        <v>2073</v>
      </c>
      <c r="L371" s="23" t="s">
        <v>2172</v>
      </c>
    </row>
    <row r="372" spans="2:12" ht="22.5">
      <c r="B372" s="68" t="s">
        <v>2463</v>
      </c>
      <c r="C372" s="113" t="s">
        <v>448</v>
      </c>
      <c r="D372" s="24" t="s">
        <v>389</v>
      </c>
      <c r="E372" s="23" t="s">
        <v>375</v>
      </c>
      <c r="F372" s="23" t="s">
        <v>387</v>
      </c>
      <c r="G372" s="23" t="s">
        <v>2170</v>
      </c>
      <c r="H372" s="79">
        <v>749925357</v>
      </c>
      <c r="I372" s="79">
        <v>749925357</v>
      </c>
      <c r="J372" s="23" t="s">
        <v>2158</v>
      </c>
      <c r="K372" s="23" t="s">
        <v>2073</v>
      </c>
      <c r="L372" s="23" t="s">
        <v>2165</v>
      </c>
    </row>
    <row r="373" spans="2:12" ht="22.5">
      <c r="B373" s="68" t="s">
        <v>2463</v>
      </c>
      <c r="C373" s="113" t="s">
        <v>449</v>
      </c>
      <c r="D373" s="24" t="s">
        <v>389</v>
      </c>
      <c r="E373" s="23" t="s">
        <v>60</v>
      </c>
      <c r="F373" s="23" t="s">
        <v>387</v>
      </c>
      <c r="G373" s="23" t="s">
        <v>2170</v>
      </c>
      <c r="H373" s="79">
        <v>999942959</v>
      </c>
      <c r="I373" s="79">
        <v>999942959</v>
      </c>
      <c r="J373" s="23" t="s">
        <v>2158</v>
      </c>
      <c r="K373" s="23" t="s">
        <v>2073</v>
      </c>
      <c r="L373" s="23" t="s">
        <v>2165</v>
      </c>
    </row>
    <row r="374" spans="2:12" ht="33.75">
      <c r="B374" s="68" t="s">
        <v>2463</v>
      </c>
      <c r="C374" s="113" t="s">
        <v>450</v>
      </c>
      <c r="D374" s="24" t="s">
        <v>389</v>
      </c>
      <c r="E374" s="23" t="s">
        <v>60</v>
      </c>
      <c r="F374" s="23" t="s">
        <v>387</v>
      </c>
      <c r="G374" s="23" t="s">
        <v>2170</v>
      </c>
      <c r="H374" s="79">
        <v>450610373</v>
      </c>
      <c r="I374" s="79">
        <v>450610373</v>
      </c>
      <c r="J374" s="23" t="s">
        <v>2158</v>
      </c>
      <c r="K374" s="23" t="s">
        <v>2073</v>
      </c>
      <c r="L374" s="23" t="s">
        <v>2165</v>
      </c>
    </row>
    <row r="375" spans="2:12" ht="22.5">
      <c r="B375" s="68" t="s">
        <v>2463</v>
      </c>
      <c r="C375" s="113" t="s">
        <v>451</v>
      </c>
      <c r="D375" s="24" t="s">
        <v>389</v>
      </c>
      <c r="E375" s="23" t="s">
        <v>452</v>
      </c>
      <c r="F375" s="23" t="s">
        <v>387</v>
      </c>
      <c r="G375" s="23" t="s">
        <v>2164</v>
      </c>
      <c r="H375" s="79">
        <v>150000000</v>
      </c>
      <c r="I375" s="79">
        <v>150000000</v>
      </c>
      <c r="J375" s="23" t="s">
        <v>2158</v>
      </c>
      <c r="K375" s="23" t="s">
        <v>2073</v>
      </c>
      <c r="L375" s="23" t="s">
        <v>2173</v>
      </c>
    </row>
    <row r="376" spans="2:12" ht="22.5">
      <c r="B376" s="68" t="s">
        <v>2463</v>
      </c>
      <c r="C376" s="113" t="s">
        <v>453</v>
      </c>
      <c r="D376" s="24" t="s">
        <v>389</v>
      </c>
      <c r="E376" s="23" t="s">
        <v>454</v>
      </c>
      <c r="F376" s="23" t="s">
        <v>387</v>
      </c>
      <c r="G376" s="23" t="s">
        <v>2164</v>
      </c>
      <c r="H376" s="79">
        <v>216059508</v>
      </c>
      <c r="I376" s="79">
        <v>216059508</v>
      </c>
      <c r="J376" s="23" t="s">
        <v>2158</v>
      </c>
      <c r="K376" s="23" t="s">
        <v>2073</v>
      </c>
      <c r="L376" s="23" t="s">
        <v>2173</v>
      </c>
    </row>
    <row r="377" spans="2:12" ht="22.5">
      <c r="B377" s="68" t="s">
        <v>1664</v>
      </c>
      <c r="C377" s="113" t="s">
        <v>455</v>
      </c>
      <c r="D377" s="24" t="s">
        <v>389</v>
      </c>
      <c r="E377" s="23" t="s">
        <v>456</v>
      </c>
      <c r="F377" s="23" t="s">
        <v>387</v>
      </c>
      <c r="G377" s="84" t="s">
        <v>2162</v>
      </c>
      <c r="H377" s="79">
        <v>207100000</v>
      </c>
      <c r="I377" s="79">
        <v>207100000</v>
      </c>
      <c r="J377" s="23" t="s">
        <v>2158</v>
      </c>
      <c r="K377" s="23" t="s">
        <v>2073</v>
      </c>
      <c r="L377" s="23" t="s">
        <v>2172</v>
      </c>
    </row>
    <row r="378" spans="2:12" ht="22.5">
      <c r="B378" s="68" t="s">
        <v>1086</v>
      </c>
      <c r="C378" s="113" t="s">
        <v>457</v>
      </c>
      <c r="D378" s="24" t="s">
        <v>389</v>
      </c>
      <c r="E378" s="23" t="s">
        <v>63</v>
      </c>
      <c r="F378" s="23" t="s">
        <v>53</v>
      </c>
      <c r="G378" s="23" t="s">
        <v>2164</v>
      </c>
      <c r="H378" s="79">
        <v>75000000</v>
      </c>
      <c r="I378" s="79">
        <v>75000000</v>
      </c>
      <c r="J378" s="23" t="s">
        <v>2158</v>
      </c>
      <c r="K378" s="23" t="s">
        <v>2073</v>
      </c>
      <c r="L378" s="23" t="s">
        <v>2169</v>
      </c>
    </row>
    <row r="379" spans="2:12" ht="33.75">
      <c r="B379" s="68" t="s">
        <v>2524</v>
      </c>
      <c r="C379" s="113" t="s">
        <v>458</v>
      </c>
      <c r="D379" s="24" t="s">
        <v>459</v>
      </c>
      <c r="E379" s="23" t="s">
        <v>460</v>
      </c>
      <c r="F379" s="23" t="s">
        <v>387</v>
      </c>
      <c r="G379" s="23" t="s">
        <v>2171</v>
      </c>
      <c r="H379" s="79">
        <v>1482500000</v>
      </c>
      <c r="I379" s="79">
        <v>1482500000</v>
      </c>
      <c r="J379" s="23" t="s">
        <v>2115</v>
      </c>
      <c r="K379" s="23" t="s">
        <v>2174</v>
      </c>
      <c r="L379" s="23" t="s">
        <v>2172</v>
      </c>
    </row>
    <row r="380" spans="2:12" ht="22.5">
      <c r="B380" s="68" t="s">
        <v>1664</v>
      </c>
      <c r="C380" s="113" t="s">
        <v>461</v>
      </c>
      <c r="D380" s="24" t="s">
        <v>459</v>
      </c>
      <c r="E380" s="23" t="s">
        <v>367</v>
      </c>
      <c r="F380" s="23" t="s">
        <v>462</v>
      </c>
      <c r="G380" s="23" t="s">
        <v>2162</v>
      </c>
      <c r="H380" s="79">
        <v>150000000</v>
      </c>
      <c r="I380" s="79">
        <v>150000000</v>
      </c>
      <c r="J380" s="23" t="s">
        <v>2158</v>
      </c>
      <c r="K380" s="23" t="s">
        <v>2073</v>
      </c>
      <c r="L380" s="23" t="s">
        <v>2172</v>
      </c>
    </row>
    <row r="381" spans="2:12" ht="22.5">
      <c r="B381" s="68" t="s">
        <v>1664</v>
      </c>
      <c r="C381" s="113" t="s">
        <v>463</v>
      </c>
      <c r="D381" s="24" t="s">
        <v>459</v>
      </c>
      <c r="E381" s="23" t="s">
        <v>367</v>
      </c>
      <c r="F381" s="23" t="s">
        <v>462</v>
      </c>
      <c r="G381" s="23" t="s">
        <v>2162</v>
      </c>
      <c r="H381" s="79">
        <v>50000000</v>
      </c>
      <c r="I381" s="79">
        <v>50000000</v>
      </c>
      <c r="J381" s="23" t="s">
        <v>2158</v>
      </c>
      <c r="K381" s="23" t="s">
        <v>2073</v>
      </c>
      <c r="L381" s="23" t="s">
        <v>2172</v>
      </c>
    </row>
    <row r="382" spans="2:12" ht="22.5">
      <c r="B382" s="68" t="s">
        <v>1664</v>
      </c>
      <c r="C382" s="113" t="s">
        <v>464</v>
      </c>
      <c r="D382" s="24" t="s">
        <v>459</v>
      </c>
      <c r="E382" s="23" t="s">
        <v>367</v>
      </c>
      <c r="F382" s="23" t="s">
        <v>462</v>
      </c>
      <c r="G382" s="23" t="s">
        <v>2162</v>
      </c>
      <c r="H382" s="79">
        <v>150000000</v>
      </c>
      <c r="I382" s="79">
        <v>150000000</v>
      </c>
      <c r="J382" s="23" t="s">
        <v>2158</v>
      </c>
      <c r="K382" s="23" t="s">
        <v>2073</v>
      </c>
      <c r="L382" s="23" t="s">
        <v>2172</v>
      </c>
    </row>
    <row r="383" spans="2:12" ht="22.5">
      <c r="B383" s="68" t="s">
        <v>1664</v>
      </c>
      <c r="C383" s="113" t="s">
        <v>465</v>
      </c>
      <c r="D383" s="24" t="s">
        <v>459</v>
      </c>
      <c r="E383" s="23" t="s">
        <v>367</v>
      </c>
      <c r="F383" s="23" t="s">
        <v>462</v>
      </c>
      <c r="G383" s="23" t="s">
        <v>2162</v>
      </c>
      <c r="H383" s="79">
        <v>70000000</v>
      </c>
      <c r="I383" s="79">
        <v>70000000</v>
      </c>
      <c r="J383" s="23" t="s">
        <v>2158</v>
      </c>
      <c r="K383" s="23" t="s">
        <v>2073</v>
      </c>
      <c r="L383" s="23" t="s">
        <v>2172</v>
      </c>
    </row>
    <row r="384" spans="2:12" ht="22.5">
      <c r="B384" s="68" t="s">
        <v>1664</v>
      </c>
      <c r="C384" s="113" t="s">
        <v>466</v>
      </c>
      <c r="D384" s="24" t="s">
        <v>459</v>
      </c>
      <c r="E384" s="23" t="s">
        <v>367</v>
      </c>
      <c r="F384" s="23" t="s">
        <v>462</v>
      </c>
      <c r="G384" s="23" t="s">
        <v>2162</v>
      </c>
      <c r="H384" s="79">
        <v>200000000</v>
      </c>
      <c r="I384" s="79">
        <v>200000000</v>
      </c>
      <c r="J384" s="23" t="s">
        <v>2158</v>
      </c>
      <c r="K384" s="23" t="s">
        <v>2073</v>
      </c>
      <c r="L384" s="23" t="s">
        <v>2172</v>
      </c>
    </row>
    <row r="385" spans="2:12" ht="22.5">
      <c r="B385" s="68" t="s">
        <v>1664</v>
      </c>
      <c r="C385" s="113" t="s">
        <v>467</v>
      </c>
      <c r="D385" s="24" t="s">
        <v>459</v>
      </c>
      <c r="E385" s="23" t="s">
        <v>367</v>
      </c>
      <c r="F385" s="23" t="s">
        <v>462</v>
      </c>
      <c r="G385" s="23" t="s">
        <v>2162</v>
      </c>
      <c r="H385" s="79">
        <v>60000000</v>
      </c>
      <c r="I385" s="79">
        <v>60000000</v>
      </c>
      <c r="J385" s="23" t="s">
        <v>2158</v>
      </c>
      <c r="K385" s="23" t="s">
        <v>2073</v>
      </c>
      <c r="L385" s="23" t="s">
        <v>2172</v>
      </c>
    </row>
    <row r="386" spans="2:12" ht="22.5">
      <c r="B386" s="68" t="s">
        <v>1664</v>
      </c>
      <c r="C386" s="113" t="s">
        <v>468</v>
      </c>
      <c r="D386" s="24" t="s">
        <v>459</v>
      </c>
      <c r="E386" s="23" t="s">
        <v>367</v>
      </c>
      <c r="F386" s="23" t="s">
        <v>462</v>
      </c>
      <c r="G386" s="23" t="s">
        <v>2162</v>
      </c>
      <c r="H386" s="79">
        <v>35000000</v>
      </c>
      <c r="I386" s="79">
        <v>35000000</v>
      </c>
      <c r="J386" s="23" t="s">
        <v>2158</v>
      </c>
      <c r="K386" s="23" t="s">
        <v>2073</v>
      </c>
      <c r="L386" s="23" t="s">
        <v>2172</v>
      </c>
    </row>
    <row r="387" spans="2:12" ht="22.5">
      <c r="B387" s="68" t="s">
        <v>1664</v>
      </c>
      <c r="C387" s="113" t="s">
        <v>469</v>
      </c>
      <c r="D387" s="24" t="s">
        <v>459</v>
      </c>
      <c r="E387" s="23" t="s">
        <v>367</v>
      </c>
      <c r="F387" s="23" t="s">
        <v>462</v>
      </c>
      <c r="G387" s="23" t="s">
        <v>2162</v>
      </c>
      <c r="H387" s="79">
        <v>45000000</v>
      </c>
      <c r="I387" s="79">
        <v>45000000</v>
      </c>
      <c r="J387" s="23" t="s">
        <v>2158</v>
      </c>
      <c r="K387" s="23" t="s">
        <v>2073</v>
      </c>
      <c r="L387" s="23" t="s">
        <v>2172</v>
      </c>
    </row>
    <row r="388" spans="2:12" ht="22.5">
      <c r="B388" s="68" t="s">
        <v>1664</v>
      </c>
      <c r="C388" s="113" t="s">
        <v>470</v>
      </c>
      <c r="D388" s="24" t="s">
        <v>459</v>
      </c>
      <c r="E388" s="23" t="s">
        <v>367</v>
      </c>
      <c r="F388" s="23" t="s">
        <v>462</v>
      </c>
      <c r="G388" s="23" t="s">
        <v>2162</v>
      </c>
      <c r="H388" s="79">
        <v>60000000</v>
      </c>
      <c r="I388" s="79">
        <v>60000000</v>
      </c>
      <c r="J388" s="23" t="s">
        <v>2158</v>
      </c>
      <c r="K388" s="23" t="s">
        <v>2073</v>
      </c>
      <c r="L388" s="23" t="s">
        <v>2172</v>
      </c>
    </row>
    <row r="389" spans="2:12" ht="22.5">
      <c r="B389" s="68" t="s">
        <v>1664</v>
      </c>
      <c r="C389" s="113" t="s">
        <v>471</v>
      </c>
      <c r="D389" s="24" t="s">
        <v>459</v>
      </c>
      <c r="E389" s="23" t="s">
        <v>367</v>
      </c>
      <c r="F389" s="23" t="s">
        <v>462</v>
      </c>
      <c r="G389" s="82" t="s">
        <v>2162</v>
      </c>
      <c r="H389" s="79">
        <v>30000000</v>
      </c>
      <c r="I389" s="79">
        <v>30000000</v>
      </c>
      <c r="J389" s="23" t="s">
        <v>2158</v>
      </c>
      <c r="K389" s="23" t="s">
        <v>2073</v>
      </c>
      <c r="L389" s="23" t="s">
        <v>2172</v>
      </c>
    </row>
    <row r="390" spans="2:12" ht="22.5">
      <c r="B390" s="68" t="s">
        <v>1664</v>
      </c>
      <c r="C390" s="113" t="s">
        <v>472</v>
      </c>
      <c r="D390" s="24" t="s">
        <v>459</v>
      </c>
      <c r="E390" s="23" t="s">
        <v>367</v>
      </c>
      <c r="F390" s="23" t="s">
        <v>462</v>
      </c>
      <c r="G390" s="82" t="s">
        <v>2162</v>
      </c>
      <c r="H390" s="79">
        <v>40000000</v>
      </c>
      <c r="I390" s="79">
        <v>40000000</v>
      </c>
      <c r="J390" s="23" t="s">
        <v>2158</v>
      </c>
      <c r="K390" s="23" t="s">
        <v>2073</v>
      </c>
      <c r="L390" s="23" t="s">
        <v>2172</v>
      </c>
    </row>
    <row r="391" spans="2:12" ht="22.5">
      <c r="B391" s="68" t="s">
        <v>1664</v>
      </c>
      <c r="C391" s="113" t="s">
        <v>473</v>
      </c>
      <c r="D391" s="24" t="s">
        <v>459</v>
      </c>
      <c r="E391" s="23" t="s">
        <v>367</v>
      </c>
      <c r="F391" s="23" t="s">
        <v>462</v>
      </c>
      <c r="G391" s="39" t="s">
        <v>2162</v>
      </c>
      <c r="H391" s="79">
        <v>30000000</v>
      </c>
      <c r="I391" s="79">
        <v>30000000</v>
      </c>
      <c r="J391" s="23" t="s">
        <v>2158</v>
      </c>
      <c r="K391" s="23" t="s">
        <v>2073</v>
      </c>
      <c r="L391" s="23" t="s">
        <v>2172</v>
      </c>
    </row>
    <row r="392" spans="2:12" ht="22.5">
      <c r="B392" s="68" t="s">
        <v>1664</v>
      </c>
      <c r="C392" s="113" t="s">
        <v>474</v>
      </c>
      <c r="D392" s="24" t="s">
        <v>459</v>
      </c>
      <c r="E392" s="23" t="s">
        <v>367</v>
      </c>
      <c r="F392" s="23" t="s">
        <v>462</v>
      </c>
      <c r="G392" s="39" t="s">
        <v>2162</v>
      </c>
      <c r="H392" s="79">
        <v>60000000</v>
      </c>
      <c r="I392" s="79">
        <v>60000000</v>
      </c>
      <c r="J392" s="23" t="s">
        <v>2158</v>
      </c>
      <c r="K392" s="23" t="s">
        <v>2073</v>
      </c>
      <c r="L392" s="23" t="s">
        <v>2172</v>
      </c>
    </row>
    <row r="393" spans="2:12" ht="22.5">
      <c r="B393" s="68" t="s">
        <v>1664</v>
      </c>
      <c r="C393" s="113" t="s">
        <v>475</v>
      </c>
      <c r="D393" s="24" t="s">
        <v>459</v>
      </c>
      <c r="E393" s="23" t="s">
        <v>367</v>
      </c>
      <c r="F393" s="23" t="s">
        <v>462</v>
      </c>
      <c r="G393" s="39" t="s">
        <v>2162</v>
      </c>
      <c r="H393" s="79">
        <v>50000000</v>
      </c>
      <c r="I393" s="79">
        <v>50000000</v>
      </c>
      <c r="J393" s="23" t="s">
        <v>2158</v>
      </c>
      <c r="K393" s="23" t="s">
        <v>2073</v>
      </c>
      <c r="L393" s="23" t="s">
        <v>2172</v>
      </c>
    </row>
    <row r="394" spans="2:12" ht="22.5">
      <c r="B394" s="68" t="s">
        <v>1664</v>
      </c>
      <c r="C394" s="113" t="s">
        <v>476</v>
      </c>
      <c r="D394" s="24" t="s">
        <v>459</v>
      </c>
      <c r="E394" s="23" t="s">
        <v>367</v>
      </c>
      <c r="F394" s="23" t="s">
        <v>462</v>
      </c>
      <c r="G394" s="39" t="s">
        <v>2162</v>
      </c>
      <c r="H394" s="79">
        <v>70000000</v>
      </c>
      <c r="I394" s="79">
        <v>70000000</v>
      </c>
      <c r="J394" s="23" t="s">
        <v>2158</v>
      </c>
      <c r="K394" s="23" t="s">
        <v>2073</v>
      </c>
      <c r="L394" s="23" t="s">
        <v>2172</v>
      </c>
    </row>
    <row r="395" spans="2:12" ht="22.5">
      <c r="B395" s="68" t="s">
        <v>1664</v>
      </c>
      <c r="C395" s="113" t="s">
        <v>477</v>
      </c>
      <c r="D395" s="24" t="s">
        <v>459</v>
      </c>
      <c r="E395" s="23" t="s">
        <v>367</v>
      </c>
      <c r="F395" s="23" t="s">
        <v>462</v>
      </c>
      <c r="G395" s="39" t="s">
        <v>2175</v>
      </c>
      <c r="H395" s="79">
        <v>45000000</v>
      </c>
      <c r="I395" s="79">
        <v>45000000</v>
      </c>
      <c r="J395" s="23" t="s">
        <v>2158</v>
      </c>
      <c r="K395" s="23" t="s">
        <v>2073</v>
      </c>
      <c r="L395" s="23" t="s">
        <v>2172</v>
      </c>
    </row>
    <row r="396" spans="2:12" ht="22.5">
      <c r="B396" s="68" t="s">
        <v>1664</v>
      </c>
      <c r="C396" s="113" t="s">
        <v>478</v>
      </c>
      <c r="D396" s="24" t="s">
        <v>459</v>
      </c>
      <c r="E396" s="23" t="s">
        <v>367</v>
      </c>
      <c r="F396" s="23" t="s">
        <v>462</v>
      </c>
      <c r="G396" s="39" t="s">
        <v>2175</v>
      </c>
      <c r="H396" s="79">
        <v>80000000</v>
      </c>
      <c r="I396" s="79">
        <v>80000000</v>
      </c>
      <c r="J396" s="23" t="s">
        <v>2158</v>
      </c>
      <c r="K396" s="23" t="s">
        <v>2073</v>
      </c>
      <c r="L396" s="23" t="s">
        <v>2172</v>
      </c>
    </row>
    <row r="397" spans="2:12" ht="22.5">
      <c r="B397" s="68" t="s">
        <v>1664</v>
      </c>
      <c r="C397" s="113" t="s">
        <v>479</v>
      </c>
      <c r="D397" s="24" t="s">
        <v>459</v>
      </c>
      <c r="E397" s="23" t="s">
        <v>367</v>
      </c>
      <c r="F397" s="23" t="s">
        <v>462</v>
      </c>
      <c r="G397" s="39" t="s">
        <v>2175</v>
      </c>
      <c r="H397" s="79">
        <v>40000000</v>
      </c>
      <c r="I397" s="79">
        <v>40000000</v>
      </c>
      <c r="J397" s="23" t="s">
        <v>2158</v>
      </c>
      <c r="K397" s="23" t="s">
        <v>2073</v>
      </c>
      <c r="L397" s="23" t="s">
        <v>2172</v>
      </c>
    </row>
    <row r="398" spans="2:12" ht="22.5">
      <c r="B398" s="68" t="s">
        <v>1664</v>
      </c>
      <c r="C398" s="113" t="s">
        <v>480</v>
      </c>
      <c r="D398" s="24" t="s">
        <v>459</v>
      </c>
      <c r="E398" s="23" t="s">
        <v>367</v>
      </c>
      <c r="F398" s="23" t="s">
        <v>462</v>
      </c>
      <c r="G398" s="39" t="s">
        <v>2175</v>
      </c>
      <c r="H398" s="79">
        <v>60000000</v>
      </c>
      <c r="I398" s="79">
        <v>60000000</v>
      </c>
      <c r="J398" s="23" t="s">
        <v>2158</v>
      </c>
      <c r="K398" s="23" t="s">
        <v>2073</v>
      </c>
      <c r="L398" s="23" t="s">
        <v>2172</v>
      </c>
    </row>
    <row r="399" spans="2:12" ht="22.5">
      <c r="B399" s="68" t="s">
        <v>1664</v>
      </c>
      <c r="C399" s="113" t="s">
        <v>481</v>
      </c>
      <c r="D399" s="24" t="s">
        <v>459</v>
      </c>
      <c r="E399" s="23" t="s">
        <v>367</v>
      </c>
      <c r="F399" s="23" t="s">
        <v>462</v>
      </c>
      <c r="G399" s="39" t="s">
        <v>2175</v>
      </c>
      <c r="H399" s="79">
        <v>60000000</v>
      </c>
      <c r="I399" s="79">
        <v>60000000</v>
      </c>
      <c r="J399" s="23" t="s">
        <v>2158</v>
      </c>
      <c r="K399" s="23" t="s">
        <v>2073</v>
      </c>
      <c r="L399" s="23" t="s">
        <v>2172</v>
      </c>
    </row>
    <row r="400" spans="2:12" ht="22.5">
      <c r="B400" s="68" t="s">
        <v>1664</v>
      </c>
      <c r="C400" s="113" t="s">
        <v>482</v>
      </c>
      <c r="D400" s="24" t="s">
        <v>459</v>
      </c>
      <c r="E400" s="23" t="s">
        <v>367</v>
      </c>
      <c r="F400" s="23" t="s">
        <v>462</v>
      </c>
      <c r="G400" s="39" t="s">
        <v>2175</v>
      </c>
      <c r="H400" s="79">
        <v>120000000</v>
      </c>
      <c r="I400" s="79">
        <v>120000000</v>
      </c>
      <c r="J400" s="23" t="s">
        <v>2158</v>
      </c>
      <c r="K400" s="23" t="s">
        <v>2073</v>
      </c>
      <c r="L400" s="23" t="s">
        <v>2172</v>
      </c>
    </row>
    <row r="401" spans="2:12" ht="22.5">
      <c r="B401" s="68" t="s">
        <v>1664</v>
      </c>
      <c r="C401" s="113" t="s">
        <v>483</v>
      </c>
      <c r="D401" s="24" t="s">
        <v>459</v>
      </c>
      <c r="E401" s="23" t="s">
        <v>367</v>
      </c>
      <c r="F401" s="23" t="s">
        <v>462</v>
      </c>
      <c r="G401" s="39" t="s">
        <v>2175</v>
      </c>
      <c r="H401" s="79">
        <v>70000000</v>
      </c>
      <c r="I401" s="79">
        <v>70000000</v>
      </c>
      <c r="J401" s="23" t="s">
        <v>2158</v>
      </c>
      <c r="K401" s="23" t="s">
        <v>2073</v>
      </c>
      <c r="L401" s="23" t="s">
        <v>2172</v>
      </c>
    </row>
    <row r="402" spans="2:12" ht="22.5">
      <c r="B402" s="68" t="s">
        <v>1664</v>
      </c>
      <c r="C402" s="113" t="s">
        <v>484</v>
      </c>
      <c r="D402" s="24" t="s">
        <v>459</v>
      </c>
      <c r="E402" s="23" t="s">
        <v>367</v>
      </c>
      <c r="F402" s="23" t="s">
        <v>462</v>
      </c>
      <c r="G402" s="39" t="s">
        <v>2175</v>
      </c>
      <c r="H402" s="79">
        <v>40000000</v>
      </c>
      <c r="I402" s="79">
        <v>40000000</v>
      </c>
      <c r="J402" s="23" t="s">
        <v>2158</v>
      </c>
      <c r="K402" s="23" t="s">
        <v>2073</v>
      </c>
      <c r="L402" s="23" t="s">
        <v>2172</v>
      </c>
    </row>
    <row r="403" spans="2:12" ht="22.5">
      <c r="B403" s="68" t="s">
        <v>1664</v>
      </c>
      <c r="C403" s="113" t="s">
        <v>485</v>
      </c>
      <c r="D403" s="24" t="s">
        <v>459</v>
      </c>
      <c r="E403" s="23" t="s">
        <v>367</v>
      </c>
      <c r="F403" s="23" t="s">
        <v>462</v>
      </c>
      <c r="G403" s="39" t="s">
        <v>2175</v>
      </c>
      <c r="H403" s="79">
        <v>70000000</v>
      </c>
      <c r="I403" s="79">
        <v>70000000</v>
      </c>
      <c r="J403" s="23" t="s">
        <v>2158</v>
      </c>
      <c r="K403" s="23" t="s">
        <v>2073</v>
      </c>
      <c r="L403" s="23" t="s">
        <v>2172</v>
      </c>
    </row>
    <row r="404" spans="2:12" ht="22.5">
      <c r="B404" s="68" t="s">
        <v>1664</v>
      </c>
      <c r="C404" s="113" t="s">
        <v>486</v>
      </c>
      <c r="D404" s="24" t="s">
        <v>459</v>
      </c>
      <c r="E404" s="23" t="s">
        <v>367</v>
      </c>
      <c r="F404" s="23" t="s">
        <v>462</v>
      </c>
      <c r="G404" s="39" t="s">
        <v>2175</v>
      </c>
      <c r="H404" s="79">
        <v>30000000</v>
      </c>
      <c r="I404" s="79">
        <v>30000000</v>
      </c>
      <c r="J404" s="23" t="s">
        <v>2158</v>
      </c>
      <c r="K404" s="23" t="s">
        <v>2073</v>
      </c>
      <c r="L404" s="23" t="s">
        <v>2172</v>
      </c>
    </row>
    <row r="405" spans="2:12" ht="22.5">
      <c r="B405" s="68" t="s">
        <v>1664</v>
      </c>
      <c r="C405" s="113" t="s">
        <v>487</v>
      </c>
      <c r="D405" s="24" t="s">
        <v>459</v>
      </c>
      <c r="E405" s="23" t="s">
        <v>367</v>
      </c>
      <c r="F405" s="23" t="s">
        <v>462</v>
      </c>
      <c r="G405" s="39" t="s">
        <v>2175</v>
      </c>
      <c r="H405" s="79">
        <v>30000000</v>
      </c>
      <c r="I405" s="79">
        <v>30000000</v>
      </c>
      <c r="J405" s="23" t="s">
        <v>2158</v>
      </c>
      <c r="K405" s="23" t="s">
        <v>2073</v>
      </c>
      <c r="L405" s="23" t="s">
        <v>2172</v>
      </c>
    </row>
    <row r="406" spans="2:12" ht="22.5">
      <c r="B406" s="68" t="s">
        <v>1664</v>
      </c>
      <c r="C406" s="113" t="s">
        <v>488</v>
      </c>
      <c r="D406" s="24" t="s">
        <v>459</v>
      </c>
      <c r="E406" s="23" t="s">
        <v>367</v>
      </c>
      <c r="F406" s="23" t="s">
        <v>462</v>
      </c>
      <c r="G406" s="39" t="s">
        <v>2175</v>
      </c>
      <c r="H406" s="79">
        <v>70000000</v>
      </c>
      <c r="I406" s="79">
        <v>70000000</v>
      </c>
      <c r="J406" s="23" t="s">
        <v>2158</v>
      </c>
      <c r="K406" s="23" t="s">
        <v>2073</v>
      </c>
      <c r="L406" s="23" t="s">
        <v>2172</v>
      </c>
    </row>
    <row r="407" spans="2:12" ht="22.5">
      <c r="B407" s="68" t="s">
        <v>1664</v>
      </c>
      <c r="C407" s="113" t="s">
        <v>489</v>
      </c>
      <c r="D407" s="24" t="s">
        <v>459</v>
      </c>
      <c r="E407" s="23" t="s">
        <v>367</v>
      </c>
      <c r="F407" s="23" t="s">
        <v>462</v>
      </c>
      <c r="G407" s="39" t="s">
        <v>2175</v>
      </c>
      <c r="H407" s="79">
        <v>20000000</v>
      </c>
      <c r="I407" s="79">
        <v>20000000</v>
      </c>
      <c r="J407" s="23" t="s">
        <v>2158</v>
      </c>
      <c r="K407" s="23" t="s">
        <v>2073</v>
      </c>
      <c r="L407" s="23" t="s">
        <v>2172</v>
      </c>
    </row>
    <row r="408" spans="2:12" ht="22.5">
      <c r="B408" s="68" t="s">
        <v>1664</v>
      </c>
      <c r="C408" s="113" t="s">
        <v>490</v>
      </c>
      <c r="D408" s="24" t="s">
        <v>459</v>
      </c>
      <c r="E408" s="23" t="s">
        <v>367</v>
      </c>
      <c r="F408" s="23" t="s">
        <v>462</v>
      </c>
      <c r="G408" s="39" t="s">
        <v>2175</v>
      </c>
      <c r="H408" s="79">
        <v>100000000</v>
      </c>
      <c r="I408" s="79">
        <v>100000000</v>
      </c>
      <c r="J408" s="23" t="s">
        <v>2158</v>
      </c>
      <c r="K408" s="23" t="s">
        <v>2073</v>
      </c>
      <c r="L408" s="23" t="s">
        <v>2172</v>
      </c>
    </row>
    <row r="409" spans="2:12" ht="22.5">
      <c r="B409" s="68" t="s">
        <v>1664</v>
      </c>
      <c r="C409" s="113" t="s">
        <v>491</v>
      </c>
      <c r="D409" s="24" t="s">
        <v>459</v>
      </c>
      <c r="E409" s="23" t="s">
        <v>367</v>
      </c>
      <c r="F409" s="23" t="s">
        <v>462</v>
      </c>
      <c r="G409" s="39" t="s">
        <v>2175</v>
      </c>
      <c r="H409" s="79">
        <v>51000000</v>
      </c>
      <c r="I409" s="79">
        <v>51000000</v>
      </c>
      <c r="J409" s="23" t="s">
        <v>2158</v>
      </c>
      <c r="K409" s="23" t="s">
        <v>2073</v>
      </c>
      <c r="L409" s="23" t="s">
        <v>2172</v>
      </c>
    </row>
    <row r="410" spans="2:12" ht="22.5">
      <c r="B410" s="68" t="s">
        <v>1664</v>
      </c>
      <c r="C410" s="113" t="s">
        <v>492</v>
      </c>
      <c r="D410" s="24" t="s">
        <v>459</v>
      </c>
      <c r="E410" s="23" t="s">
        <v>367</v>
      </c>
      <c r="F410" s="23" t="s">
        <v>462</v>
      </c>
      <c r="G410" s="39" t="s">
        <v>2175</v>
      </c>
      <c r="H410" s="79">
        <v>80000000</v>
      </c>
      <c r="I410" s="79">
        <v>80000000</v>
      </c>
      <c r="J410" s="23" t="s">
        <v>2158</v>
      </c>
      <c r="K410" s="23" t="s">
        <v>2073</v>
      </c>
      <c r="L410" s="23" t="s">
        <v>2172</v>
      </c>
    </row>
    <row r="411" spans="2:12" ht="22.5">
      <c r="B411" s="68" t="s">
        <v>1664</v>
      </c>
      <c r="C411" s="113" t="s">
        <v>493</v>
      </c>
      <c r="D411" s="24" t="s">
        <v>459</v>
      </c>
      <c r="E411" s="23" t="s">
        <v>367</v>
      </c>
      <c r="F411" s="23" t="s">
        <v>462</v>
      </c>
      <c r="G411" s="39" t="s">
        <v>2175</v>
      </c>
      <c r="H411" s="79">
        <v>25000000</v>
      </c>
      <c r="I411" s="79">
        <v>25000000</v>
      </c>
      <c r="J411" s="23" t="s">
        <v>2158</v>
      </c>
      <c r="K411" s="23" t="s">
        <v>2073</v>
      </c>
      <c r="L411" s="23" t="s">
        <v>2172</v>
      </c>
    </row>
    <row r="412" spans="2:12" ht="22.5">
      <c r="B412" s="68" t="s">
        <v>1664</v>
      </c>
      <c r="C412" s="113" t="s">
        <v>494</v>
      </c>
      <c r="D412" s="24" t="s">
        <v>459</v>
      </c>
      <c r="E412" s="23" t="s">
        <v>367</v>
      </c>
      <c r="F412" s="23" t="s">
        <v>462</v>
      </c>
      <c r="G412" s="39" t="s">
        <v>2175</v>
      </c>
      <c r="H412" s="79">
        <v>28000000</v>
      </c>
      <c r="I412" s="79">
        <v>28000000</v>
      </c>
      <c r="J412" s="23" t="s">
        <v>2158</v>
      </c>
      <c r="K412" s="23" t="s">
        <v>2073</v>
      </c>
      <c r="L412" s="23" t="s">
        <v>2172</v>
      </c>
    </row>
    <row r="413" spans="2:12" ht="22.5">
      <c r="B413" s="68" t="s">
        <v>1664</v>
      </c>
      <c r="C413" s="113" t="s">
        <v>495</v>
      </c>
      <c r="D413" s="24" t="s">
        <v>459</v>
      </c>
      <c r="E413" s="23" t="s">
        <v>367</v>
      </c>
      <c r="F413" s="23" t="s">
        <v>462</v>
      </c>
      <c r="G413" s="39" t="s">
        <v>2175</v>
      </c>
      <c r="H413" s="79">
        <v>30000000</v>
      </c>
      <c r="I413" s="79">
        <v>30000000</v>
      </c>
      <c r="J413" s="23" t="s">
        <v>2158</v>
      </c>
      <c r="K413" s="23" t="s">
        <v>2073</v>
      </c>
      <c r="L413" s="23" t="s">
        <v>2172</v>
      </c>
    </row>
    <row r="414" spans="2:12" ht="22.5">
      <c r="B414" s="68" t="s">
        <v>1664</v>
      </c>
      <c r="C414" s="113" t="s">
        <v>496</v>
      </c>
      <c r="D414" s="24" t="s">
        <v>459</v>
      </c>
      <c r="E414" s="23" t="s">
        <v>367</v>
      </c>
      <c r="F414" s="23" t="s">
        <v>462</v>
      </c>
      <c r="G414" s="39" t="s">
        <v>2175</v>
      </c>
      <c r="H414" s="79">
        <v>50000000</v>
      </c>
      <c r="I414" s="79">
        <v>50000000</v>
      </c>
      <c r="J414" s="23" t="s">
        <v>2158</v>
      </c>
      <c r="K414" s="23" t="s">
        <v>2073</v>
      </c>
      <c r="L414" s="23" t="s">
        <v>2172</v>
      </c>
    </row>
    <row r="415" spans="2:12" ht="22.5">
      <c r="B415" s="68" t="s">
        <v>1664</v>
      </c>
      <c r="C415" s="113" t="s">
        <v>497</v>
      </c>
      <c r="D415" s="24" t="s">
        <v>459</v>
      </c>
      <c r="E415" s="23" t="s">
        <v>367</v>
      </c>
      <c r="F415" s="23" t="s">
        <v>462</v>
      </c>
      <c r="G415" s="39" t="s">
        <v>2175</v>
      </c>
      <c r="H415" s="79">
        <v>200000000</v>
      </c>
      <c r="I415" s="79">
        <v>200000000</v>
      </c>
      <c r="J415" s="23" t="s">
        <v>2158</v>
      </c>
      <c r="K415" s="23" t="s">
        <v>2073</v>
      </c>
      <c r="L415" s="23" t="s">
        <v>2172</v>
      </c>
    </row>
    <row r="416" spans="2:12" ht="22.5">
      <c r="B416" s="68" t="s">
        <v>1664</v>
      </c>
      <c r="C416" s="113" t="s">
        <v>498</v>
      </c>
      <c r="D416" s="24" t="s">
        <v>459</v>
      </c>
      <c r="E416" s="23" t="s">
        <v>367</v>
      </c>
      <c r="F416" s="23" t="s">
        <v>462</v>
      </c>
      <c r="G416" s="39" t="s">
        <v>2175</v>
      </c>
      <c r="H416" s="79">
        <v>80000000</v>
      </c>
      <c r="I416" s="79">
        <v>80000000</v>
      </c>
      <c r="J416" s="23" t="s">
        <v>2158</v>
      </c>
      <c r="K416" s="23" t="s">
        <v>2073</v>
      </c>
      <c r="L416" s="23" t="s">
        <v>2172</v>
      </c>
    </row>
    <row r="417" spans="2:12" ht="22.5">
      <c r="B417" s="68" t="s">
        <v>1664</v>
      </c>
      <c r="C417" s="113" t="s">
        <v>499</v>
      </c>
      <c r="D417" s="24" t="s">
        <v>459</v>
      </c>
      <c r="E417" s="23" t="s">
        <v>367</v>
      </c>
      <c r="F417" s="23" t="s">
        <v>462</v>
      </c>
      <c r="G417" s="39" t="s">
        <v>2175</v>
      </c>
      <c r="H417" s="79">
        <v>40000000</v>
      </c>
      <c r="I417" s="79">
        <v>40000000</v>
      </c>
      <c r="J417" s="23" t="s">
        <v>2158</v>
      </c>
      <c r="K417" s="23" t="s">
        <v>2073</v>
      </c>
      <c r="L417" s="23" t="s">
        <v>2172</v>
      </c>
    </row>
    <row r="418" spans="2:12" ht="22.5">
      <c r="B418" s="68" t="s">
        <v>1664</v>
      </c>
      <c r="C418" s="113" t="s">
        <v>500</v>
      </c>
      <c r="D418" s="24" t="s">
        <v>459</v>
      </c>
      <c r="E418" s="23" t="s">
        <v>367</v>
      </c>
      <c r="F418" s="23" t="s">
        <v>462</v>
      </c>
      <c r="G418" s="39" t="s">
        <v>2175</v>
      </c>
      <c r="H418" s="79">
        <v>10000000</v>
      </c>
      <c r="I418" s="79">
        <v>10000000</v>
      </c>
      <c r="J418" s="23" t="s">
        <v>2158</v>
      </c>
      <c r="K418" s="23" t="s">
        <v>2073</v>
      </c>
      <c r="L418" s="23" t="s">
        <v>2172</v>
      </c>
    </row>
    <row r="419" spans="2:12" ht="22.5">
      <c r="B419" s="68" t="s">
        <v>1664</v>
      </c>
      <c r="C419" s="113" t="s">
        <v>501</v>
      </c>
      <c r="D419" s="24" t="s">
        <v>459</v>
      </c>
      <c r="E419" s="23" t="s">
        <v>367</v>
      </c>
      <c r="F419" s="23" t="s">
        <v>462</v>
      </c>
      <c r="G419" s="39" t="s">
        <v>2175</v>
      </c>
      <c r="H419" s="79">
        <v>120000000</v>
      </c>
      <c r="I419" s="79">
        <v>120000000</v>
      </c>
      <c r="J419" s="23" t="s">
        <v>2158</v>
      </c>
      <c r="K419" s="23" t="s">
        <v>2073</v>
      </c>
      <c r="L419" s="23" t="s">
        <v>2172</v>
      </c>
    </row>
    <row r="420" spans="2:12" ht="22.5">
      <c r="B420" s="68" t="s">
        <v>1664</v>
      </c>
      <c r="C420" s="113" t="s">
        <v>502</v>
      </c>
      <c r="D420" s="24" t="s">
        <v>459</v>
      </c>
      <c r="E420" s="23" t="s">
        <v>367</v>
      </c>
      <c r="F420" s="23" t="s">
        <v>462</v>
      </c>
      <c r="G420" s="39" t="s">
        <v>2175</v>
      </c>
      <c r="H420" s="79">
        <v>70000000</v>
      </c>
      <c r="I420" s="79">
        <v>70000000</v>
      </c>
      <c r="J420" s="23" t="s">
        <v>2158</v>
      </c>
      <c r="K420" s="23" t="s">
        <v>2073</v>
      </c>
      <c r="L420" s="23" t="s">
        <v>2172</v>
      </c>
    </row>
    <row r="421" spans="2:12" ht="22.5">
      <c r="B421" s="68" t="s">
        <v>1664</v>
      </c>
      <c r="C421" s="113" t="s">
        <v>503</v>
      </c>
      <c r="D421" s="24" t="s">
        <v>459</v>
      </c>
      <c r="E421" s="23" t="s">
        <v>367</v>
      </c>
      <c r="F421" s="23" t="s">
        <v>462</v>
      </c>
      <c r="G421" s="39" t="s">
        <v>2175</v>
      </c>
      <c r="H421" s="79">
        <v>10000000</v>
      </c>
      <c r="I421" s="79">
        <v>10000000</v>
      </c>
      <c r="J421" s="23" t="s">
        <v>2158</v>
      </c>
      <c r="K421" s="23" t="s">
        <v>2073</v>
      </c>
      <c r="L421" s="23" t="s">
        <v>2172</v>
      </c>
    </row>
    <row r="422" spans="2:12" ht="22.5">
      <c r="B422" s="68" t="s">
        <v>1664</v>
      </c>
      <c r="C422" s="113" t="s">
        <v>504</v>
      </c>
      <c r="D422" s="24" t="s">
        <v>459</v>
      </c>
      <c r="E422" s="23" t="s">
        <v>367</v>
      </c>
      <c r="F422" s="23" t="s">
        <v>462</v>
      </c>
      <c r="G422" s="39" t="s">
        <v>2175</v>
      </c>
      <c r="H422" s="79">
        <v>30000000</v>
      </c>
      <c r="I422" s="79">
        <v>30000000</v>
      </c>
      <c r="J422" s="23" t="s">
        <v>2158</v>
      </c>
      <c r="K422" s="23" t="s">
        <v>2073</v>
      </c>
      <c r="L422" s="23" t="s">
        <v>2172</v>
      </c>
    </row>
    <row r="423" spans="2:12" ht="22.5">
      <c r="B423" s="68" t="s">
        <v>1664</v>
      </c>
      <c r="C423" s="113" t="s">
        <v>505</v>
      </c>
      <c r="D423" s="24" t="s">
        <v>459</v>
      </c>
      <c r="E423" s="23" t="s">
        <v>367</v>
      </c>
      <c r="F423" s="23" t="s">
        <v>462</v>
      </c>
      <c r="G423" s="39" t="s">
        <v>2175</v>
      </c>
      <c r="H423" s="79">
        <v>20000000</v>
      </c>
      <c r="I423" s="79">
        <v>20000000</v>
      </c>
      <c r="J423" s="23" t="s">
        <v>2158</v>
      </c>
      <c r="K423" s="23" t="s">
        <v>2073</v>
      </c>
      <c r="L423" s="23" t="s">
        <v>2172</v>
      </c>
    </row>
    <row r="424" spans="2:12" ht="22.5">
      <c r="B424" s="68" t="s">
        <v>1664</v>
      </c>
      <c r="C424" s="113" t="s">
        <v>506</v>
      </c>
      <c r="D424" s="24" t="s">
        <v>459</v>
      </c>
      <c r="E424" s="23" t="s">
        <v>367</v>
      </c>
      <c r="F424" s="23" t="s">
        <v>462</v>
      </c>
      <c r="G424" s="39" t="s">
        <v>2175</v>
      </c>
      <c r="H424" s="79">
        <v>30000000</v>
      </c>
      <c r="I424" s="79">
        <v>30000000</v>
      </c>
      <c r="J424" s="23" t="s">
        <v>2158</v>
      </c>
      <c r="K424" s="23" t="s">
        <v>2073</v>
      </c>
      <c r="L424" s="23" t="s">
        <v>2172</v>
      </c>
    </row>
    <row r="425" spans="2:12" ht="22.5">
      <c r="B425" s="68" t="s">
        <v>1664</v>
      </c>
      <c r="C425" s="113" t="s">
        <v>507</v>
      </c>
      <c r="D425" s="24" t="s">
        <v>459</v>
      </c>
      <c r="E425" s="23" t="s">
        <v>367</v>
      </c>
      <c r="F425" s="23" t="s">
        <v>462</v>
      </c>
      <c r="G425" s="39" t="s">
        <v>2175</v>
      </c>
      <c r="H425" s="79">
        <v>55000000</v>
      </c>
      <c r="I425" s="79">
        <v>55000000</v>
      </c>
      <c r="J425" s="23" t="s">
        <v>2158</v>
      </c>
      <c r="K425" s="23" t="s">
        <v>2073</v>
      </c>
      <c r="L425" s="23" t="s">
        <v>2172</v>
      </c>
    </row>
    <row r="426" spans="2:12" ht="22.5">
      <c r="B426" s="68" t="s">
        <v>1664</v>
      </c>
      <c r="C426" s="113" t="s">
        <v>508</v>
      </c>
      <c r="D426" s="24" t="s">
        <v>459</v>
      </c>
      <c r="E426" s="23" t="s">
        <v>367</v>
      </c>
      <c r="F426" s="23" t="s">
        <v>462</v>
      </c>
      <c r="G426" s="39" t="s">
        <v>2175</v>
      </c>
      <c r="H426" s="79">
        <v>50000000</v>
      </c>
      <c r="I426" s="79">
        <v>50000000</v>
      </c>
      <c r="J426" s="23" t="s">
        <v>2158</v>
      </c>
      <c r="K426" s="23" t="s">
        <v>2073</v>
      </c>
      <c r="L426" s="23" t="s">
        <v>2172</v>
      </c>
    </row>
    <row r="427" spans="2:12" ht="22.5">
      <c r="B427" s="68" t="s">
        <v>1664</v>
      </c>
      <c r="C427" s="113" t="s">
        <v>509</v>
      </c>
      <c r="D427" s="24" t="s">
        <v>459</v>
      </c>
      <c r="E427" s="23" t="s">
        <v>367</v>
      </c>
      <c r="F427" s="23" t="s">
        <v>462</v>
      </c>
      <c r="G427" s="39" t="s">
        <v>2175</v>
      </c>
      <c r="H427" s="79">
        <v>20000000</v>
      </c>
      <c r="I427" s="79">
        <v>20000000</v>
      </c>
      <c r="J427" s="23" t="s">
        <v>2158</v>
      </c>
      <c r="K427" s="23" t="s">
        <v>2073</v>
      </c>
      <c r="L427" s="23" t="s">
        <v>2172</v>
      </c>
    </row>
    <row r="428" spans="2:12" ht="22.5">
      <c r="B428" s="68" t="s">
        <v>1664</v>
      </c>
      <c r="C428" s="113" t="s">
        <v>510</v>
      </c>
      <c r="D428" s="24" t="s">
        <v>459</v>
      </c>
      <c r="E428" s="23" t="s">
        <v>367</v>
      </c>
      <c r="F428" s="23" t="s">
        <v>462</v>
      </c>
      <c r="G428" s="39" t="s">
        <v>2175</v>
      </c>
      <c r="H428" s="79">
        <v>130000000</v>
      </c>
      <c r="I428" s="79">
        <v>130000000</v>
      </c>
      <c r="J428" s="23" t="s">
        <v>2158</v>
      </c>
      <c r="K428" s="23" t="s">
        <v>2073</v>
      </c>
      <c r="L428" s="23" t="s">
        <v>2172</v>
      </c>
    </row>
    <row r="429" spans="2:12" ht="22.5">
      <c r="B429" s="68" t="s">
        <v>1664</v>
      </c>
      <c r="C429" s="113" t="s">
        <v>511</v>
      </c>
      <c r="D429" s="24" t="s">
        <v>459</v>
      </c>
      <c r="E429" s="23" t="s">
        <v>367</v>
      </c>
      <c r="F429" s="23" t="s">
        <v>462</v>
      </c>
      <c r="G429" s="39" t="s">
        <v>2175</v>
      </c>
      <c r="H429" s="79">
        <v>80000000</v>
      </c>
      <c r="I429" s="79">
        <v>80000000</v>
      </c>
      <c r="J429" s="23" t="s">
        <v>2158</v>
      </c>
      <c r="K429" s="23" t="s">
        <v>2073</v>
      </c>
      <c r="L429" s="23" t="s">
        <v>2172</v>
      </c>
    </row>
    <row r="430" spans="2:12" ht="22.5">
      <c r="B430" s="68" t="s">
        <v>1664</v>
      </c>
      <c r="C430" s="113" t="s">
        <v>512</v>
      </c>
      <c r="D430" s="24" t="s">
        <v>459</v>
      </c>
      <c r="E430" s="23" t="s">
        <v>367</v>
      </c>
      <c r="F430" s="23" t="s">
        <v>462</v>
      </c>
      <c r="G430" s="39" t="s">
        <v>2175</v>
      </c>
      <c r="H430" s="79">
        <v>80000000</v>
      </c>
      <c r="I430" s="79">
        <v>80000000</v>
      </c>
      <c r="J430" s="23" t="s">
        <v>2158</v>
      </c>
      <c r="K430" s="23" t="s">
        <v>2073</v>
      </c>
      <c r="L430" s="23" t="s">
        <v>2172</v>
      </c>
    </row>
    <row r="431" spans="2:12" ht="22.5">
      <c r="B431" s="68" t="s">
        <v>1664</v>
      </c>
      <c r="C431" s="113" t="s">
        <v>513</v>
      </c>
      <c r="D431" s="24" t="s">
        <v>459</v>
      </c>
      <c r="E431" s="23" t="s">
        <v>367</v>
      </c>
      <c r="F431" s="23" t="s">
        <v>462</v>
      </c>
      <c r="G431" s="39" t="s">
        <v>2175</v>
      </c>
      <c r="H431" s="79">
        <v>30000000</v>
      </c>
      <c r="I431" s="79">
        <v>30000000</v>
      </c>
      <c r="J431" s="23" t="s">
        <v>2158</v>
      </c>
      <c r="K431" s="23" t="s">
        <v>2073</v>
      </c>
      <c r="L431" s="23" t="s">
        <v>2172</v>
      </c>
    </row>
    <row r="432" spans="2:12" ht="22.5">
      <c r="B432" s="68" t="s">
        <v>1664</v>
      </c>
      <c r="C432" s="113" t="s">
        <v>514</v>
      </c>
      <c r="D432" s="24" t="s">
        <v>459</v>
      </c>
      <c r="E432" s="23" t="s">
        <v>367</v>
      </c>
      <c r="F432" s="23" t="s">
        <v>462</v>
      </c>
      <c r="G432" s="39" t="s">
        <v>2175</v>
      </c>
      <c r="H432" s="79">
        <v>80000000</v>
      </c>
      <c r="I432" s="79">
        <v>80000000</v>
      </c>
      <c r="J432" s="23" t="s">
        <v>2158</v>
      </c>
      <c r="K432" s="23" t="s">
        <v>2073</v>
      </c>
      <c r="L432" s="23" t="s">
        <v>2172</v>
      </c>
    </row>
    <row r="433" spans="2:12" ht="22.5">
      <c r="B433" s="68" t="s">
        <v>1664</v>
      </c>
      <c r="C433" s="113" t="s">
        <v>515</v>
      </c>
      <c r="D433" s="24" t="s">
        <v>459</v>
      </c>
      <c r="E433" s="23" t="s">
        <v>367</v>
      </c>
      <c r="F433" s="23" t="s">
        <v>462</v>
      </c>
      <c r="G433" s="39" t="s">
        <v>2175</v>
      </c>
      <c r="H433" s="79">
        <v>30000000</v>
      </c>
      <c r="I433" s="79">
        <v>30000000</v>
      </c>
      <c r="J433" s="23" t="s">
        <v>2158</v>
      </c>
      <c r="K433" s="23" t="s">
        <v>2073</v>
      </c>
      <c r="L433" s="23" t="s">
        <v>2172</v>
      </c>
    </row>
    <row r="434" spans="2:12" ht="22.5">
      <c r="B434" s="68" t="s">
        <v>1664</v>
      </c>
      <c r="C434" s="113" t="s">
        <v>516</v>
      </c>
      <c r="D434" s="24" t="s">
        <v>459</v>
      </c>
      <c r="E434" s="23" t="s">
        <v>367</v>
      </c>
      <c r="F434" s="23" t="s">
        <v>462</v>
      </c>
      <c r="G434" s="39" t="s">
        <v>2175</v>
      </c>
      <c r="H434" s="79">
        <v>200000000</v>
      </c>
      <c r="I434" s="79">
        <v>200000000</v>
      </c>
      <c r="J434" s="23" t="s">
        <v>2158</v>
      </c>
      <c r="K434" s="23" t="s">
        <v>2073</v>
      </c>
      <c r="L434" s="23" t="s">
        <v>2172</v>
      </c>
    </row>
    <row r="435" spans="2:12" ht="22.5">
      <c r="B435" s="68" t="s">
        <v>1664</v>
      </c>
      <c r="C435" s="113" t="s">
        <v>517</v>
      </c>
      <c r="D435" s="24" t="s">
        <v>459</v>
      </c>
      <c r="E435" s="23" t="s">
        <v>367</v>
      </c>
      <c r="F435" s="23" t="s">
        <v>462</v>
      </c>
      <c r="G435" s="39" t="s">
        <v>2175</v>
      </c>
      <c r="H435" s="79">
        <v>60000000</v>
      </c>
      <c r="I435" s="79">
        <v>60000000</v>
      </c>
      <c r="J435" s="23" t="s">
        <v>2158</v>
      </c>
      <c r="K435" s="23" t="s">
        <v>2073</v>
      </c>
      <c r="L435" s="23" t="s">
        <v>2172</v>
      </c>
    </row>
    <row r="436" spans="2:12" ht="22.5">
      <c r="B436" s="68" t="s">
        <v>1664</v>
      </c>
      <c r="C436" s="113" t="s">
        <v>518</v>
      </c>
      <c r="D436" s="24" t="s">
        <v>459</v>
      </c>
      <c r="E436" s="23" t="s">
        <v>367</v>
      </c>
      <c r="F436" s="23" t="s">
        <v>462</v>
      </c>
      <c r="G436" s="39" t="s">
        <v>2175</v>
      </c>
      <c r="H436" s="79">
        <v>50000000</v>
      </c>
      <c r="I436" s="79">
        <v>50000000</v>
      </c>
      <c r="J436" s="23" t="s">
        <v>2158</v>
      </c>
      <c r="K436" s="23" t="s">
        <v>2073</v>
      </c>
      <c r="L436" s="23" t="s">
        <v>2172</v>
      </c>
    </row>
    <row r="437" spans="2:12" ht="22.5">
      <c r="B437" s="68" t="s">
        <v>1664</v>
      </c>
      <c r="C437" s="113" t="s">
        <v>519</v>
      </c>
      <c r="D437" s="24" t="s">
        <v>459</v>
      </c>
      <c r="E437" s="23" t="s">
        <v>367</v>
      </c>
      <c r="F437" s="23" t="s">
        <v>462</v>
      </c>
      <c r="G437" s="39" t="s">
        <v>2175</v>
      </c>
      <c r="H437" s="79">
        <v>29000000</v>
      </c>
      <c r="I437" s="79">
        <v>29000000</v>
      </c>
      <c r="J437" s="23" t="s">
        <v>2158</v>
      </c>
      <c r="K437" s="23" t="s">
        <v>2073</v>
      </c>
      <c r="L437" s="23" t="s">
        <v>2172</v>
      </c>
    </row>
    <row r="438" spans="2:12" ht="22.5">
      <c r="B438" s="68" t="s">
        <v>1664</v>
      </c>
      <c r="C438" s="113" t="s">
        <v>520</v>
      </c>
      <c r="D438" s="24" t="s">
        <v>459</v>
      </c>
      <c r="E438" s="23" t="s">
        <v>367</v>
      </c>
      <c r="F438" s="23" t="s">
        <v>462</v>
      </c>
      <c r="G438" s="39" t="s">
        <v>2175</v>
      </c>
      <c r="H438" s="79">
        <v>50000000</v>
      </c>
      <c r="I438" s="79">
        <v>50000000</v>
      </c>
      <c r="J438" s="23" t="s">
        <v>2158</v>
      </c>
      <c r="K438" s="23" t="s">
        <v>2073</v>
      </c>
      <c r="L438" s="23" t="s">
        <v>2172</v>
      </c>
    </row>
    <row r="439" spans="2:12" ht="22.5">
      <c r="B439" s="68" t="s">
        <v>1664</v>
      </c>
      <c r="C439" s="113" t="s">
        <v>521</v>
      </c>
      <c r="D439" s="24" t="s">
        <v>459</v>
      </c>
      <c r="E439" s="23" t="s">
        <v>367</v>
      </c>
      <c r="F439" s="23" t="s">
        <v>462</v>
      </c>
      <c r="G439" s="39" t="s">
        <v>2175</v>
      </c>
      <c r="H439" s="79">
        <v>45000000</v>
      </c>
      <c r="I439" s="79">
        <v>45000000</v>
      </c>
      <c r="J439" s="23" t="s">
        <v>2158</v>
      </c>
      <c r="K439" s="23" t="s">
        <v>2073</v>
      </c>
      <c r="L439" s="23" t="s">
        <v>2172</v>
      </c>
    </row>
    <row r="440" spans="2:12" ht="22.5">
      <c r="B440" s="68" t="s">
        <v>1664</v>
      </c>
      <c r="C440" s="113" t="s">
        <v>522</v>
      </c>
      <c r="D440" s="24" t="s">
        <v>459</v>
      </c>
      <c r="E440" s="23" t="s">
        <v>367</v>
      </c>
      <c r="F440" s="23" t="s">
        <v>462</v>
      </c>
      <c r="G440" s="39" t="s">
        <v>2175</v>
      </c>
      <c r="H440" s="79">
        <v>20000000</v>
      </c>
      <c r="I440" s="79">
        <v>20000000</v>
      </c>
      <c r="J440" s="23" t="s">
        <v>2158</v>
      </c>
      <c r="K440" s="23" t="s">
        <v>2073</v>
      </c>
      <c r="L440" s="23" t="s">
        <v>2172</v>
      </c>
    </row>
    <row r="441" spans="2:12" ht="22.5">
      <c r="B441" s="68" t="s">
        <v>1664</v>
      </c>
      <c r="C441" s="113" t="s">
        <v>523</v>
      </c>
      <c r="D441" s="24" t="s">
        <v>459</v>
      </c>
      <c r="E441" s="23" t="s">
        <v>367</v>
      </c>
      <c r="F441" s="23" t="s">
        <v>462</v>
      </c>
      <c r="G441" s="39" t="s">
        <v>2175</v>
      </c>
      <c r="H441" s="79">
        <v>25000000</v>
      </c>
      <c r="I441" s="79">
        <v>25000000</v>
      </c>
      <c r="J441" s="23" t="s">
        <v>2158</v>
      </c>
      <c r="K441" s="23" t="s">
        <v>2073</v>
      </c>
      <c r="L441" s="23" t="s">
        <v>2172</v>
      </c>
    </row>
    <row r="442" spans="2:12" ht="22.5">
      <c r="B442" s="68" t="s">
        <v>1664</v>
      </c>
      <c r="C442" s="113" t="s">
        <v>524</v>
      </c>
      <c r="D442" s="24" t="s">
        <v>459</v>
      </c>
      <c r="E442" s="23" t="s">
        <v>367</v>
      </c>
      <c r="F442" s="23" t="s">
        <v>462</v>
      </c>
      <c r="G442" s="39" t="s">
        <v>2175</v>
      </c>
      <c r="H442" s="79">
        <v>80000000</v>
      </c>
      <c r="I442" s="79">
        <v>80000000</v>
      </c>
      <c r="J442" s="23" t="s">
        <v>2158</v>
      </c>
      <c r="K442" s="23" t="s">
        <v>2073</v>
      </c>
      <c r="L442" s="23" t="s">
        <v>2172</v>
      </c>
    </row>
    <row r="443" spans="2:12" ht="22.5">
      <c r="B443" s="68" t="s">
        <v>1664</v>
      </c>
      <c r="C443" s="113" t="s">
        <v>525</v>
      </c>
      <c r="D443" s="24" t="s">
        <v>459</v>
      </c>
      <c r="E443" s="23" t="s">
        <v>367</v>
      </c>
      <c r="F443" s="23" t="s">
        <v>462</v>
      </c>
      <c r="G443" s="39" t="s">
        <v>2175</v>
      </c>
      <c r="H443" s="79">
        <v>70000000</v>
      </c>
      <c r="I443" s="79">
        <v>70000000</v>
      </c>
      <c r="J443" s="23" t="s">
        <v>2158</v>
      </c>
      <c r="K443" s="23" t="s">
        <v>2073</v>
      </c>
      <c r="L443" s="23" t="s">
        <v>2172</v>
      </c>
    </row>
    <row r="444" spans="2:12" ht="22.5">
      <c r="B444" s="68" t="s">
        <v>1664</v>
      </c>
      <c r="C444" s="113" t="s">
        <v>526</v>
      </c>
      <c r="D444" s="24" t="s">
        <v>459</v>
      </c>
      <c r="E444" s="23" t="s">
        <v>367</v>
      </c>
      <c r="F444" s="23" t="s">
        <v>462</v>
      </c>
      <c r="G444" s="39" t="s">
        <v>2175</v>
      </c>
      <c r="H444" s="79">
        <v>100000000</v>
      </c>
      <c r="I444" s="79">
        <v>100000000</v>
      </c>
      <c r="J444" s="23" t="s">
        <v>2158</v>
      </c>
      <c r="K444" s="23" t="s">
        <v>2073</v>
      </c>
      <c r="L444" s="23" t="s">
        <v>2172</v>
      </c>
    </row>
    <row r="445" spans="2:12" ht="22.5">
      <c r="B445" s="68" t="s">
        <v>1664</v>
      </c>
      <c r="C445" s="113" t="s">
        <v>527</v>
      </c>
      <c r="D445" s="24" t="s">
        <v>459</v>
      </c>
      <c r="E445" s="23" t="s">
        <v>367</v>
      </c>
      <c r="F445" s="23" t="s">
        <v>462</v>
      </c>
      <c r="G445" s="39" t="s">
        <v>2175</v>
      </c>
      <c r="H445" s="79">
        <v>60000000</v>
      </c>
      <c r="I445" s="79">
        <v>60000000</v>
      </c>
      <c r="J445" s="23" t="s">
        <v>2158</v>
      </c>
      <c r="K445" s="23" t="s">
        <v>2073</v>
      </c>
      <c r="L445" s="23" t="s">
        <v>2172</v>
      </c>
    </row>
    <row r="446" spans="2:12" ht="22.5">
      <c r="B446" s="68" t="s">
        <v>1664</v>
      </c>
      <c r="C446" s="113" t="s">
        <v>528</v>
      </c>
      <c r="D446" s="24" t="s">
        <v>459</v>
      </c>
      <c r="E446" s="23" t="s">
        <v>367</v>
      </c>
      <c r="F446" s="23" t="s">
        <v>462</v>
      </c>
      <c r="G446" s="39" t="s">
        <v>2175</v>
      </c>
      <c r="H446" s="79">
        <v>115000000</v>
      </c>
      <c r="I446" s="79">
        <v>115000000</v>
      </c>
      <c r="J446" s="23" t="s">
        <v>2158</v>
      </c>
      <c r="K446" s="23" t="s">
        <v>2073</v>
      </c>
      <c r="L446" s="23" t="s">
        <v>2172</v>
      </c>
    </row>
    <row r="447" spans="2:12" ht="22.5">
      <c r="B447" s="68" t="s">
        <v>1664</v>
      </c>
      <c r="C447" s="113" t="s">
        <v>529</v>
      </c>
      <c r="D447" s="24" t="s">
        <v>459</v>
      </c>
      <c r="E447" s="23" t="s">
        <v>367</v>
      </c>
      <c r="F447" s="23" t="s">
        <v>462</v>
      </c>
      <c r="G447" s="39" t="s">
        <v>2175</v>
      </c>
      <c r="H447" s="79">
        <v>50000000</v>
      </c>
      <c r="I447" s="79">
        <v>50000000</v>
      </c>
      <c r="J447" s="23" t="s">
        <v>2158</v>
      </c>
      <c r="K447" s="23" t="s">
        <v>2073</v>
      </c>
      <c r="L447" s="23" t="s">
        <v>2172</v>
      </c>
    </row>
    <row r="448" spans="2:12" ht="22.5">
      <c r="B448" s="68" t="s">
        <v>1664</v>
      </c>
      <c r="C448" s="113" t="s">
        <v>530</v>
      </c>
      <c r="D448" s="24" t="s">
        <v>459</v>
      </c>
      <c r="E448" s="23" t="s">
        <v>367</v>
      </c>
      <c r="F448" s="23" t="s">
        <v>462</v>
      </c>
      <c r="G448" s="39" t="s">
        <v>2175</v>
      </c>
      <c r="H448" s="79">
        <v>30000000</v>
      </c>
      <c r="I448" s="79">
        <v>30000000</v>
      </c>
      <c r="J448" s="23" t="s">
        <v>2158</v>
      </c>
      <c r="K448" s="23" t="s">
        <v>2073</v>
      </c>
      <c r="L448" s="23" t="s">
        <v>2172</v>
      </c>
    </row>
    <row r="449" spans="2:12" ht="22.5">
      <c r="B449" s="68" t="s">
        <v>1664</v>
      </c>
      <c r="C449" s="113" t="s">
        <v>531</v>
      </c>
      <c r="D449" s="24" t="s">
        <v>459</v>
      </c>
      <c r="E449" s="23" t="s">
        <v>367</v>
      </c>
      <c r="F449" s="23" t="s">
        <v>462</v>
      </c>
      <c r="G449" s="39" t="s">
        <v>2175</v>
      </c>
      <c r="H449" s="79">
        <v>30000000</v>
      </c>
      <c r="I449" s="79">
        <v>30000000</v>
      </c>
      <c r="J449" s="23" t="s">
        <v>2158</v>
      </c>
      <c r="K449" s="23" t="s">
        <v>2073</v>
      </c>
      <c r="L449" s="23" t="s">
        <v>2172</v>
      </c>
    </row>
    <row r="450" spans="2:12" ht="22.5">
      <c r="B450" s="68" t="s">
        <v>1664</v>
      </c>
      <c r="C450" s="113" t="s">
        <v>532</v>
      </c>
      <c r="D450" s="24" t="s">
        <v>459</v>
      </c>
      <c r="E450" s="23" t="s">
        <v>367</v>
      </c>
      <c r="F450" s="23" t="s">
        <v>462</v>
      </c>
      <c r="G450" s="39" t="s">
        <v>2175</v>
      </c>
      <c r="H450" s="79">
        <v>50000000</v>
      </c>
      <c r="I450" s="79">
        <v>50000000</v>
      </c>
      <c r="J450" s="23" t="s">
        <v>2158</v>
      </c>
      <c r="K450" s="23" t="s">
        <v>2073</v>
      </c>
      <c r="L450" s="23" t="s">
        <v>2172</v>
      </c>
    </row>
    <row r="451" spans="2:12" ht="22.5">
      <c r="B451" s="68" t="s">
        <v>1664</v>
      </c>
      <c r="C451" s="113" t="s">
        <v>533</v>
      </c>
      <c r="D451" s="24" t="s">
        <v>459</v>
      </c>
      <c r="E451" s="23" t="s">
        <v>367</v>
      </c>
      <c r="F451" s="23" t="s">
        <v>462</v>
      </c>
      <c r="G451" s="39" t="s">
        <v>2175</v>
      </c>
      <c r="H451" s="79">
        <v>30000000</v>
      </c>
      <c r="I451" s="79">
        <v>30000000</v>
      </c>
      <c r="J451" s="23" t="s">
        <v>2072</v>
      </c>
      <c r="K451" s="23" t="s">
        <v>2073</v>
      </c>
      <c r="L451" s="23" t="s">
        <v>2172</v>
      </c>
    </row>
    <row r="452" spans="2:12" ht="22.5">
      <c r="B452" s="68" t="s">
        <v>1664</v>
      </c>
      <c r="C452" s="113" t="s">
        <v>534</v>
      </c>
      <c r="D452" s="24" t="s">
        <v>459</v>
      </c>
      <c r="E452" s="23" t="s">
        <v>367</v>
      </c>
      <c r="F452" s="23" t="s">
        <v>462</v>
      </c>
      <c r="G452" s="39" t="s">
        <v>2175</v>
      </c>
      <c r="H452" s="79">
        <v>240000000</v>
      </c>
      <c r="I452" s="79">
        <v>240000000</v>
      </c>
      <c r="J452" s="23" t="s">
        <v>2072</v>
      </c>
      <c r="K452" s="23" t="s">
        <v>2073</v>
      </c>
      <c r="L452" s="23" t="s">
        <v>2172</v>
      </c>
    </row>
    <row r="453" spans="2:12" ht="22.5">
      <c r="B453" s="68" t="s">
        <v>1664</v>
      </c>
      <c r="C453" s="113" t="s">
        <v>535</v>
      </c>
      <c r="D453" s="24" t="s">
        <v>459</v>
      </c>
      <c r="E453" s="23" t="s">
        <v>367</v>
      </c>
      <c r="F453" s="23" t="s">
        <v>462</v>
      </c>
      <c r="G453" s="39" t="s">
        <v>2175</v>
      </c>
      <c r="H453" s="79">
        <v>135000000</v>
      </c>
      <c r="I453" s="79">
        <v>135000000</v>
      </c>
      <c r="J453" s="23" t="s">
        <v>2072</v>
      </c>
      <c r="K453" s="23" t="s">
        <v>2073</v>
      </c>
      <c r="L453" s="23" t="s">
        <v>2172</v>
      </c>
    </row>
    <row r="454" spans="2:12" ht="22.5">
      <c r="B454" s="68" t="s">
        <v>1664</v>
      </c>
      <c r="C454" s="113" t="s">
        <v>536</v>
      </c>
      <c r="D454" s="24" t="s">
        <v>459</v>
      </c>
      <c r="E454" s="23" t="s">
        <v>367</v>
      </c>
      <c r="F454" s="23" t="s">
        <v>462</v>
      </c>
      <c r="G454" s="39" t="s">
        <v>2175</v>
      </c>
      <c r="H454" s="79">
        <v>35000000</v>
      </c>
      <c r="I454" s="79">
        <v>35000000</v>
      </c>
      <c r="J454" s="23" t="s">
        <v>2072</v>
      </c>
      <c r="K454" s="23" t="s">
        <v>2073</v>
      </c>
      <c r="L454" s="23" t="s">
        <v>2172</v>
      </c>
    </row>
    <row r="455" spans="2:12" ht="22.5">
      <c r="B455" s="68" t="s">
        <v>1664</v>
      </c>
      <c r="C455" s="113" t="s">
        <v>537</v>
      </c>
      <c r="D455" s="24" t="s">
        <v>459</v>
      </c>
      <c r="E455" s="23" t="s">
        <v>367</v>
      </c>
      <c r="F455" s="23" t="s">
        <v>462</v>
      </c>
      <c r="G455" s="39" t="s">
        <v>2175</v>
      </c>
      <c r="H455" s="79">
        <v>40000000</v>
      </c>
      <c r="I455" s="79">
        <v>40000000</v>
      </c>
      <c r="J455" s="23" t="s">
        <v>2072</v>
      </c>
      <c r="K455" s="23" t="s">
        <v>2073</v>
      </c>
      <c r="L455" s="23" t="s">
        <v>2172</v>
      </c>
    </row>
    <row r="456" spans="2:12" ht="22.5">
      <c r="B456" s="68" t="s">
        <v>1664</v>
      </c>
      <c r="C456" s="113" t="s">
        <v>538</v>
      </c>
      <c r="D456" s="24" t="s">
        <v>459</v>
      </c>
      <c r="E456" s="23" t="s">
        <v>367</v>
      </c>
      <c r="F456" s="23" t="s">
        <v>462</v>
      </c>
      <c r="G456" s="39" t="s">
        <v>2175</v>
      </c>
      <c r="H456" s="79">
        <v>45000000</v>
      </c>
      <c r="I456" s="79">
        <v>45000000</v>
      </c>
      <c r="J456" s="23" t="s">
        <v>2072</v>
      </c>
      <c r="K456" s="23" t="s">
        <v>2073</v>
      </c>
      <c r="L456" s="23" t="s">
        <v>2172</v>
      </c>
    </row>
    <row r="457" spans="2:12" ht="22.5">
      <c r="B457" s="68" t="s">
        <v>1664</v>
      </c>
      <c r="C457" s="113" t="s">
        <v>539</v>
      </c>
      <c r="D457" s="24" t="s">
        <v>459</v>
      </c>
      <c r="E457" s="23" t="s">
        <v>367</v>
      </c>
      <c r="F457" s="23" t="s">
        <v>462</v>
      </c>
      <c r="G457" s="39" t="s">
        <v>2175</v>
      </c>
      <c r="H457" s="79">
        <v>60000000</v>
      </c>
      <c r="I457" s="79">
        <v>60000000</v>
      </c>
      <c r="J457" s="23" t="s">
        <v>2072</v>
      </c>
      <c r="K457" s="23" t="s">
        <v>2073</v>
      </c>
      <c r="L457" s="23" t="s">
        <v>2172</v>
      </c>
    </row>
    <row r="458" spans="2:12" ht="22.5">
      <c r="B458" s="68" t="s">
        <v>1664</v>
      </c>
      <c r="C458" s="113" t="s">
        <v>540</v>
      </c>
      <c r="D458" s="24" t="s">
        <v>459</v>
      </c>
      <c r="E458" s="23" t="s">
        <v>367</v>
      </c>
      <c r="F458" s="23" t="s">
        <v>462</v>
      </c>
      <c r="G458" s="39" t="s">
        <v>2175</v>
      </c>
      <c r="H458" s="79">
        <v>35000000</v>
      </c>
      <c r="I458" s="79">
        <v>35000000</v>
      </c>
      <c r="J458" s="23" t="s">
        <v>2072</v>
      </c>
      <c r="K458" s="23" t="s">
        <v>2073</v>
      </c>
      <c r="L458" s="23" t="s">
        <v>2172</v>
      </c>
    </row>
    <row r="459" spans="2:12" ht="22.5">
      <c r="B459" s="68" t="s">
        <v>1664</v>
      </c>
      <c r="C459" s="113" t="s">
        <v>541</v>
      </c>
      <c r="D459" s="24" t="s">
        <v>459</v>
      </c>
      <c r="E459" s="23" t="s">
        <v>367</v>
      </c>
      <c r="F459" s="23" t="s">
        <v>462</v>
      </c>
      <c r="G459" s="39" t="s">
        <v>2175</v>
      </c>
      <c r="H459" s="79">
        <v>140000000</v>
      </c>
      <c r="I459" s="79">
        <v>140000000</v>
      </c>
      <c r="J459" s="23" t="s">
        <v>2072</v>
      </c>
      <c r="K459" s="23" t="s">
        <v>2073</v>
      </c>
      <c r="L459" s="23" t="s">
        <v>2172</v>
      </c>
    </row>
    <row r="460" spans="2:12" ht="22.5">
      <c r="B460" s="68" t="s">
        <v>1664</v>
      </c>
      <c r="C460" s="113" t="s">
        <v>542</v>
      </c>
      <c r="D460" s="24" t="s">
        <v>459</v>
      </c>
      <c r="E460" s="23" t="s">
        <v>367</v>
      </c>
      <c r="F460" s="23" t="s">
        <v>462</v>
      </c>
      <c r="G460" s="39" t="s">
        <v>2175</v>
      </c>
      <c r="H460" s="79">
        <v>100000000</v>
      </c>
      <c r="I460" s="79">
        <v>100000000</v>
      </c>
      <c r="J460" s="23" t="s">
        <v>2072</v>
      </c>
      <c r="K460" s="23" t="s">
        <v>2073</v>
      </c>
      <c r="L460" s="23" t="s">
        <v>2172</v>
      </c>
    </row>
    <row r="461" spans="2:12" ht="22.5">
      <c r="B461" s="68" t="s">
        <v>1664</v>
      </c>
      <c r="C461" s="113" t="s">
        <v>543</v>
      </c>
      <c r="D461" s="24" t="s">
        <v>459</v>
      </c>
      <c r="E461" s="23" t="s">
        <v>367</v>
      </c>
      <c r="F461" s="23" t="s">
        <v>462</v>
      </c>
      <c r="G461" s="39" t="s">
        <v>2175</v>
      </c>
      <c r="H461" s="79">
        <v>40000000</v>
      </c>
      <c r="I461" s="79">
        <v>40000000</v>
      </c>
      <c r="J461" s="23" t="s">
        <v>2072</v>
      </c>
      <c r="K461" s="23" t="s">
        <v>2073</v>
      </c>
      <c r="L461" s="23" t="s">
        <v>2172</v>
      </c>
    </row>
    <row r="462" spans="2:12" ht="22.5">
      <c r="B462" s="68" t="s">
        <v>1664</v>
      </c>
      <c r="C462" s="113" t="s">
        <v>544</v>
      </c>
      <c r="D462" s="24" t="s">
        <v>459</v>
      </c>
      <c r="E462" s="23" t="s">
        <v>367</v>
      </c>
      <c r="F462" s="23" t="s">
        <v>462</v>
      </c>
      <c r="G462" s="39" t="s">
        <v>2175</v>
      </c>
      <c r="H462" s="79">
        <v>20000000</v>
      </c>
      <c r="I462" s="79">
        <v>20000000</v>
      </c>
      <c r="J462" s="23" t="s">
        <v>2072</v>
      </c>
      <c r="K462" s="23" t="s">
        <v>2073</v>
      </c>
      <c r="L462" s="23" t="s">
        <v>2172</v>
      </c>
    </row>
    <row r="463" spans="2:12" ht="22.5">
      <c r="B463" s="68" t="s">
        <v>1664</v>
      </c>
      <c r="C463" s="113" t="s">
        <v>545</v>
      </c>
      <c r="D463" s="24" t="s">
        <v>459</v>
      </c>
      <c r="E463" s="23" t="s">
        <v>367</v>
      </c>
      <c r="F463" s="23" t="s">
        <v>462</v>
      </c>
      <c r="G463" s="39" t="s">
        <v>2175</v>
      </c>
      <c r="H463" s="79">
        <v>29000000</v>
      </c>
      <c r="I463" s="79">
        <v>29000000</v>
      </c>
      <c r="J463" s="23" t="s">
        <v>2072</v>
      </c>
      <c r="K463" s="23" t="s">
        <v>2073</v>
      </c>
      <c r="L463" s="23" t="s">
        <v>2172</v>
      </c>
    </row>
    <row r="464" spans="2:12" ht="22.5">
      <c r="B464" s="68" t="s">
        <v>1664</v>
      </c>
      <c r="C464" s="113" t="s">
        <v>546</v>
      </c>
      <c r="D464" s="24" t="s">
        <v>459</v>
      </c>
      <c r="E464" s="23" t="s">
        <v>367</v>
      </c>
      <c r="F464" s="23" t="s">
        <v>462</v>
      </c>
      <c r="G464" s="39" t="s">
        <v>2175</v>
      </c>
      <c r="H464" s="79">
        <v>140000000</v>
      </c>
      <c r="I464" s="79">
        <v>140000000</v>
      </c>
      <c r="J464" s="23" t="s">
        <v>2072</v>
      </c>
      <c r="K464" s="23" t="s">
        <v>2073</v>
      </c>
      <c r="L464" s="23" t="s">
        <v>2172</v>
      </c>
    </row>
    <row r="465" spans="2:12" ht="22.5">
      <c r="B465" s="68" t="s">
        <v>1664</v>
      </c>
      <c r="C465" s="113" t="s">
        <v>547</v>
      </c>
      <c r="D465" s="24" t="s">
        <v>459</v>
      </c>
      <c r="E465" s="23" t="s">
        <v>367</v>
      </c>
      <c r="F465" s="23" t="s">
        <v>462</v>
      </c>
      <c r="G465" s="39" t="s">
        <v>2175</v>
      </c>
      <c r="H465" s="79">
        <v>37500000</v>
      </c>
      <c r="I465" s="79">
        <v>37500000</v>
      </c>
      <c r="J465" s="23" t="s">
        <v>2072</v>
      </c>
      <c r="K465" s="23" t="s">
        <v>2073</v>
      </c>
      <c r="L465" s="23" t="s">
        <v>2172</v>
      </c>
    </row>
    <row r="466" spans="2:12" ht="22.5">
      <c r="B466" s="68" t="s">
        <v>1664</v>
      </c>
      <c r="C466" s="113" t="s">
        <v>548</v>
      </c>
      <c r="D466" s="24" t="s">
        <v>459</v>
      </c>
      <c r="E466" s="23" t="s">
        <v>367</v>
      </c>
      <c r="F466" s="23" t="s">
        <v>462</v>
      </c>
      <c r="G466" s="39" t="s">
        <v>2175</v>
      </c>
      <c r="H466" s="79">
        <v>80000000</v>
      </c>
      <c r="I466" s="79">
        <v>80000000</v>
      </c>
      <c r="J466" s="23" t="s">
        <v>2072</v>
      </c>
      <c r="K466" s="23" t="s">
        <v>2073</v>
      </c>
      <c r="L466" s="23" t="s">
        <v>2172</v>
      </c>
    </row>
    <row r="467" spans="2:12" ht="22.5">
      <c r="B467" s="68" t="s">
        <v>1664</v>
      </c>
      <c r="C467" s="113" t="s">
        <v>549</v>
      </c>
      <c r="D467" s="24" t="s">
        <v>459</v>
      </c>
      <c r="E467" s="23" t="s">
        <v>367</v>
      </c>
      <c r="F467" s="23" t="s">
        <v>462</v>
      </c>
      <c r="G467" s="39" t="s">
        <v>2175</v>
      </c>
      <c r="H467" s="79">
        <v>30000000</v>
      </c>
      <c r="I467" s="79">
        <v>30000000</v>
      </c>
      <c r="J467" s="23" t="s">
        <v>2072</v>
      </c>
      <c r="K467" s="23" t="s">
        <v>2073</v>
      </c>
      <c r="L467" s="23" t="s">
        <v>2172</v>
      </c>
    </row>
    <row r="468" spans="2:12" ht="22.5">
      <c r="B468" s="68" t="s">
        <v>1664</v>
      </c>
      <c r="C468" s="113" t="s">
        <v>550</v>
      </c>
      <c r="D468" s="24" t="s">
        <v>459</v>
      </c>
      <c r="E468" s="23" t="s">
        <v>367</v>
      </c>
      <c r="F468" s="23" t="s">
        <v>462</v>
      </c>
      <c r="G468" s="39" t="s">
        <v>2175</v>
      </c>
      <c r="H468" s="79">
        <v>50000000</v>
      </c>
      <c r="I468" s="79">
        <v>50000000</v>
      </c>
      <c r="J468" s="23" t="s">
        <v>2072</v>
      </c>
      <c r="K468" s="23" t="s">
        <v>2073</v>
      </c>
      <c r="L468" s="23" t="s">
        <v>2172</v>
      </c>
    </row>
    <row r="469" spans="2:12" ht="22.5">
      <c r="B469" s="68" t="s">
        <v>1664</v>
      </c>
      <c r="C469" s="113" t="s">
        <v>551</v>
      </c>
      <c r="D469" s="24" t="s">
        <v>459</v>
      </c>
      <c r="E469" s="23" t="s">
        <v>367</v>
      </c>
      <c r="F469" s="23" t="s">
        <v>462</v>
      </c>
      <c r="G469" s="39" t="s">
        <v>2175</v>
      </c>
      <c r="H469" s="79">
        <v>40000000</v>
      </c>
      <c r="I469" s="79">
        <v>40000000</v>
      </c>
      <c r="J469" s="23" t="s">
        <v>2072</v>
      </c>
      <c r="K469" s="23" t="s">
        <v>2073</v>
      </c>
      <c r="L469" s="23" t="s">
        <v>2172</v>
      </c>
    </row>
    <row r="470" spans="2:12" ht="22.5">
      <c r="B470" s="68" t="s">
        <v>1664</v>
      </c>
      <c r="C470" s="113" t="s">
        <v>552</v>
      </c>
      <c r="D470" s="24" t="s">
        <v>459</v>
      </c>
      <c r="E470" s="23" t="s">
        <v>367</v>
      </c>
      <c r="F470" s="23" t="s">
        <v>462</v>
      </c>
      <c r="G470" s="39" t="s">
        <v>2175</v>
      </c>
      <c r="H470" s="79">
        <v>30000000</v>
      </c>
      <c r="I470" s="79">
        <v>30000000</v>
      </c>
      <c r="J470" s="23" t="s">
        <v>2072</v>
      </c>
      <c r="K470" s="23" t="s">
        <v>2073</v>
      </c>
      <c r="L470" s="23" t="s">
        <v>2172</v>
      </c>
    </row>
    <row r="471" spans="2:12" ht="22.5">
      <c r="B471" s="68" t="s">
        <v>1664</v>
      </c>
      <c r="C471" s="113" t="s">
        <v>553</v>
      </c>
      <c r="D471" s="24" t="s">
        <v>459</v>
      </c>
      <c r="E471" s="23" t="s">
        <v>367</v>
      </c>
      <c r="F471" s="23" t="s">
        <v>462</v>
      </c>
      <c r="G471" s="39" t="s">
        <v>2175</v>
      </c>
      <c r="H471" s="79">
        <v>20000000</v>
      </c>
      <c r="I471" s="79">
        <v>20000000</v>
      </c>
      <c r="J471" s="23" t="s">
        <v>2072</v>
      </c>
      <c r="K471" s="23" t="s">
        <v>2073</v>
      </c>
      <c r="L471" s="23" t="s">
        <v>2172</v>
      </c>
    </row>
    <row r="472" spans="2:12" ht="22.5">
      <c r="B472" s="68" t="s">
        <v>1664</v>
      </c>
      <c r="C472" s="113" t="s">
        <v>554</v>
      </c>
      <c r="D472" s="24" t="s">
        <v>459</v>
      </c>
      <c r="E472" s="23" t="s">
        <v>367</v>
      </c>
      <c r="F472" s="23" t="s">
        <v>462</v>
      </c>
      <c r="G472" s="39" t="s">
        <v>2175</v>
      </c>
      <c r="H472" s="79">
        <v>35000000</v>
      </c>
      <c r="I472" s="79">
        <v>35000000</v>
      </c>
      <c r="J472" s="23" t="s">
        <v>2072</v>
      </c>
      <c r="K472" s="23" t="s">
        <v>2073</v>
      </c>
      <c r="L472" s="23" t="s">
        <v>2172</v>
      </c>
    </row>
    <row r="473" spans="2:12" ht="22.5">
      <c r="B473" s="68" t="s">
        <v>1664</v>
      </c>
      <c r="C473" s="113" t="s">
        <v>555</v>
      </c>
      <c r="D473" s="24" t="s">
        <v>459</v>
      </c>
      <c r="E473" s="23" t="s">
        <v>367</v>
      </c>
      <c r="F473" s="23" t="s">
        <v>462</v>
      </c>
      <c r="G473" s="39" t="s">
        <v>2175</v>
      </c>
      <c r="H473" s="79">
        <v>65000000</v>
      </c>
      <c r="I473" s="79">
        <v>65000000</v>
      </c>
      <c r="J473" s="23" t="s">
        <v>2072</v>
      </c>
      <c r="K473" s="23" t="s">
        <v>2073</v>
      </c>
      <c r="L473" s="23" t="s">
        <v>2172</v>
      </c>
    </row>
    <row r="474" spans="2:12" ht="22.5">
      <c r="B474" s="68" t="s">
        <v>1664</v>
      </c>
      <c r="C474" s="113" t="s">
        <v>556</v>
      </c>
      <c r="D474" s="24" t="s">
        <v>459</v>
      </c>
      <c r="E474" s="23" t="s">
        <v>367</v>
      </c>
      <c r="F474" s="23" t="s">
        <v>462</v>
      </c>
      <c r="G474" s="39" t="s">
        <v>2175</v>
      </c>
      <c r="H474" s="79">
        <v>50000000</v>
      </c>
      <c r="I474" s="79">
        <v>50000000</v>
      </c>
      <c r="J474" s="23" t="s">
        <v>2072</v>
      </c>
      <c r="K474" s="23" t="s">
        <v>2073</v>
      </c>
      <c r="L474" s="23" t="s">
        <v>2172</v>
      </c>
    </row>
    <row r="475" spans="2:12" ht="22.5">
      <c r="B475" s="68" t="s">
        <v>1664</v>
      </c>
      <c r="C475" s="113" t="s">
        <v>557</v>
      </c>
      <c r="D475" s="24" t="s">
        <v>459</v>
      </c>
      <c r="E475" s="23" t="s">
        <v>367</v>
      </c>
      <c r="F475" s="23" t="s">
        <v>462</v>
      </c>
      <c r="G475" s="39" t="s">
        <v>2175</v>
      </c>
      <c r="H475" s="79">
        <v>20000000</v>
      </c>
      <c r="I475" s="79">
        <v>20000000</v>
      </c>
      <c r="J475" s="23" t="s">
        <v>2072</v>
      </c>
      <c r="K475" s="23" t="s">
        <v>2073</v>
      </c>
      <c r="L475" s="23" t="s">
        <v>2172</v>
      </c>
    </row>
    <row r="476" spans="2:12" ht="22.5">
      <c r="B476" s="68" t="s">
        <v>1664</v>
      </c>
      <c r="C476" s="113" t="s">
        <v>558</v>
      </c>
      <c r="D476" s="24" t="s">
        <v>459</v>
      </c>
      <c r="E476" s="23" t="s">
        <v>367</v>
      </c>
      <c r="F476" s="23" t="s">
        <v>462</v>
      </c>
      <c r="G476" s="39" t="s">
        <v>2175</v>
      </c>
      <c r="H476" s="79">
        <v>85000000</v>
      </c>
      <c r="I476" s="79">
        <v>85000000</v>
      </c>
      <c r="J476" s="23" t="s">
        <v>2072</v>
      </c>
      <c r="K476" s="23" t="s">
        <v>2073</v>
      </c>
      <c r="L476" s="23" t="s">
        <v>2172</v>
      </c>
    </row>
    <row r="477" spans="2:12" ht="22.5">
      <c r="B477" s="68" t="s">
        <v>1664</v>
      </c>
      <c r="C477" s="113" t="s">
        <v>559</v>
      </c>
      <c r="D477" s="24" t="s">
        <v>459</v>
      </c>
      <c r="E477" s="23" t="s">
        <v>367</v>
      </c>
      <c r="F477" s="23" t="s">
        <v>462</v>
      </c>
      <c r="G477" s="39" t="s">
        <v>2175</v>
      </c>
      <c r="H477" s="79">
        <v>20000000</v>
      </c>
      <c r="I477" s="79">
        <v>20000000</v>
      </c>
      <c r="J477" s="23" t="s">
        <v>2072</v>
      </c>
      <c r="K477" s="23" t="s">
        <v>2073</v>
      </c>
      <c r="L477" s="23" t="s">
        <v>2172</v>
      </c>
    </row>
    <row r="478" spans="2:12" ht="22.5">
      <c r="B478" s="68" t="s">
        <v>1664</v>
      </c>
      <c r="C478" s="113" t="s">
        <v>560</v>
      </c>
      <c r="D478" s="24" t="s">
        <v>459</v>
      </c>
      <c r="E478" s="23" t="s">
        <v>367</v>
      </c>
      <c r="F478" s="23" t="s">
        <v>462</v>
      </c>
      <c r="G478" s="39" t="s">
        <v>2175</v>
      </c>
      <c r="H478" s="79">
        <v>30000000</v>
      </c>
      <c r="I478" s="79">
        <v>30000000</v>
      </c>
      <c r="J478" s="23" t="s">
        <v>2072</v>
      </c>
      <c r="K478" s="23" t="s">
        <v>2073</v>
      </c>
      <c r="L478" s="23" t="s">
        <v>2172</v>
      </c>
    </row>
    <row r="479" spans="2:12" ht="22.5">
      <c r="B479" s="68" t="s">
        <v>1664</v>
      </c>
      <c r="C479" s="113" t="s">
        <v>561</v>
      </c>
      <c r="D479" s="24" t="s">
        <v>459</v>
      </c>
      <c r="E479" s="23" t="s">
        <v>367</v>
      </c>
      <c r="F479" s="23" t="s">
        <v>462</v>
      </c>
      <c r="G479" s="39" t="s">
        <v>2175</v>
      </c>
      <c r="H479" s="79">
        <v>28000000</v>
      </c>
      <c r="I479" s="79">
        <v>28000000</v>
      </c>
      <c r="J479" s="23" t="s">
        <v>2072</v>
      </c>
      <c r="K479" s="23" t="s">
        <v>2073</v>
      </c>
      <c r="L479" s="23" t="s">
        <v>2172</v>
      </c>
    </row>
    <row r="480" spans="2:12" ht="22.5">
      <c r="B480" s="68" t="s">
        <v>1664</v>
      </c>
      <c r="C480" s="113" t="s">
        <v>562</v>
      </c>
      <c r="D480" s="24" t="s">
        <v>459</v>
      </c>
      <c r="E480" s="23" t="s">
        <v>367</v>
      </c>
      <c r="F480" s="23" t="s">
        <v>462</v>
      </c>
      <c r="G480" s="39" t="s">
        <v>2175</v>
      </c>
      <c r="H480" s="79">
        <v>120000000</v>
      </c>
      <c r="I480" s="79">
        <v>120000000</v>
      </c>
      <c r="J480" s="23" t="s">
        <v>2072</v>
      </c>
      <c r="K480" s="23" t="s">
        <v>2073</v>
      </c>
      <c r="L480" s="23" t="s">
        <v>2172</v>
      </c>
    </row>
    <row r="481" spans="2:12" ht="22.5">
      <c r="B481" s="68" t="s">
        <v>1664</v>
      </c>
      <c r="C481" s="113" t="s">
        <v>563</v>
      </c>
      <c r="D481" s="24" t="s">
        <v>459</v>
      </c>
      <c r="E481" s="23" t="s">
        <v>367</v>
      </c>
      <c r="F481" s="23" t="s">
        <v>462</v>
      </c>
      <c r="G481" s="39" t="s">
        <v>2175</v>
      </c>
      <c r="H481" s="79">
        <v>20000000</v>
      </c>
      <c r="I481" s="79">
        <v>20000000</v>
      </c>
      <c r="J481" s="23" t="s">
        <v>2072</v>
      </c>
      <c r="K481" s="23" t="s">
        <v>2073</v>
      </c>
      <c r="L481" s="23" t="s">
        <v>2172</v>
      </c>
    </row>
    <row r="482" spans="2:12" ht="22.5">
      <c r="B482" s="68" t="s">
        <v>1664</v>
      </c>
      <c r="C482" s="113" t="s">
        <v>564</v>
      </c>
      <c r="D482" s="24" t="s">
        <v>459</v>
      </c>
      <c r="E482" s="23" t="s">
        <v>367</v>
      </c>
      <c r="F482" s="23" t="s">
        <v>462</v>
      </c>
      <c r="G482" s="39" t="s">
        <v>2175</v>
      </c>
      <c r="H482" s="79">
        <v>50000000</v>
      </c>
      <c r="I482" s="79">
        <v>50000000</v>
      </c>
      <c r="J482" s="23" t="s">
        <v>2072</v>
      </c>
      <c r="K482" s="23" t="s">
        <v>2073</v>
      </c>
      <c r="L482" s="23" t="s">
        <v>2172</v>
      </c>
    </row>
    <row r="483" spans="2:12" ht="22.5">
      <c r="B483" s="68" t="s">
        <v>1664</v>
      </c>
      <c r="C483" s="113" t="s">
        <v>565</v>
      </c>
      <c r="D483" s="24" t="s">
        <v>459</v>
      </c>
      <c r="E483" s="23" t="s">
        <v>367</v>
      </c>
      <c r="F483" s="23" t="s">
        <v>462</v>
      </c>
      <c r="G483" s="39" t="s">
        <v>2175</v>
      </c>
      <c r="H483" s="79">
        <v>20000000</v>
      </c>
      <c r="I483" s="79">
        <v>20000000</v>
      </c>
      <c r="J483" s="23" t="s">
        <v>2072</v>
      </c>
      <c r="K483" s="23" t="s">
        <v>2073</v>
      </c>
      <c r="L483" s="23" t="s">
        <v>2172</v>
      </c>
    </row>
    <row r="484" spans="2:12" ht="22.5">
      <c r="B484" s="68" t="s">
        <v>1664</v>
      </c>
      <c r="C484" s="113" t="s">
        <v>566</v>
      </c>
      <c r="D484" s="24" t="s">
        <v>459</v>
      </c>
      <c r="E484" s="23" t="s">
        <v>367</v>
      </c>
      <c r="F484" s="23" t="s">
        <v>462</v>
      </c>
      <c r="G484" s="39" t="s">
        <v>2175</v>
      </c>
      <c r="H484" s="79">
        <v>75000000</v>
      </c>
      <c r="I484" s="79">
        <v>75000000</v>
      </c>
      <c r="J484" s="23" t="s">
        <v>2072</v>
      </c>
      <c r="K484" s="23" t="s">
        <v>2073</v>
      </c>
      <c r="L484" s="23" t="s">
        <v>2172</v>
      </c>
    </row>
    <row r="485" spans="2:12" ht="22.5">
      <c r="B485" s="68" t="s">
        <v>1664</v>
      </c>
      <c r="C485" s="113" t="s">
        <v>567</v>
      </c>
      <c r="D485" s="24" t="s">
        <v>459</v>
      </c>
      <c r="E485" s="23" t="s">
        <v>367</v>
      </c>
      <c r="F485" s="23" t="s">
        <v>462</v>
      </c>
      <c r="G485" s="39" t="s">
        <v>2175</v>
      </c>
      <c r="H485" s="79">
        <v>50000000</v>
      </c>
      <c r="I485" s="79">
        <v>50000000</v>
      </c>
      <c r="J485" s="23" t="s">
        <v>2072</v>
      </c>
      <c r="K485" s="23" t="s">
        <v>2073</v>
      </c>
      <c r="L485" s="23" t="s">
        <v>2172</v>
      </c>
    </row>
    <row r="486" spans="2:12" ht="22.5">
      <c r="B486" s="68" t="s">
        <v>1664</v>
      </c>
      <c r="C486" s="113" t="s">
        <v>568</v>
      </c>
      <c r="D486" s="24" t="s">
        <v>459</v>
      </c>
      <c r="E486" s="23" t="s">
        <v>367</v>
      </c>
      <c r="F486" s="23" t="s">
        <v>462</v>
      </c>
      <c r="G486" s="39" t="s">
        <v>2175</v>
      </c>
      <c r="H486" s="79">
        <v>131500000</v>
      </c>
      <c r="I486" s="79">
        <v>131500000</v>
      </c>
      <c r="J486" s="23" t="s">
        <v>2158</v>
      </c>
      <c r="K486" s="23" t="s">
        <v>2073</v>
      </c>
      <c r="L486" s="23" t="s">
        <v>2172</v>
      </c>
    </row>
    <row r="487" spans="2:12" ht="22.5">
      <c r="B487" s="68" t="s">
        <v>1664</v>
      </c>
      <c r="C487" s="113" t="s">
        <v>569</v>
      </c>
      <c r="D487" s="24" t="s">
        <v>459</v>
      </c>
      <c r="E487" s="23" t="s">
        <v>367</v>
      </c>
      <c r="F487" s="23" t="s">
        <v>462</v>
      </c>
      <c r="G487" s="39" t="s">
        <v>2175</v>
      </c>
      <c r="H487" s="79">
        <v>45000000</v>
      </c>
      <c r="I487" s="79">
        <v>45000000</v>
      </c>
      <c r="J487" s="23" t="s">
        <v>2158</v>
      </c>
      <c r="K487" s="23" t="s">
        <v>2073</v>
      </c>
      <c r="L487" s="23" t="s">
        <v>2172</v>
      </c>
    </row>
    <row r="488" spans="2:12" ht="22.5">
      <c r="B488" s="68" t="s">
        <v>1664</v>
      </c>
      <c r="C488" s="113" t="s">
        <v>570</v>
      </c>
      <c r="D488" s="24" t="s">
        <v>459</v>
      </c>
      <c r="E488" s="23" t="s">
        <v>367</v>
      </c>
      <c r="F488" s="23" t="s">
        <v>462</v>
      </c>
      <c r="G488" s="39" t="s">
        <v>2175</v>
      </c>
      <c r="H488" s="79">
        <v>68000000</v>
      </c>
      <c r="I488" s="79">
        <v>68000000</v>
      </c>
      <c r="J488" s="23" t="s">
        <v>2158</v>
      </c>
      <c r="K488" s="23" t="s">
        <v>2073</v>
      </c>
      <c r="L488" s="23" t="s">
        <v>2172</v>
      </c>
    </row>
    <row r="489" spans="2:12" ht="15">
      <c r="B489" s="68" t="s">
        <v>2464</v>
      </c>
      <c r="C489" s="113" t="s">
        <v>571</v>
      </c>
      <c r="D489" s="24" t="s">
        <v>572</v>
      </c>
      <c r="E489" s="23" t="s">
        <v>177</v>
      </c>
      <c r="F489" s="23" t="s">
        <v>387</v>
      </c>
      <c r="G489" s="23" t="s">
        <v>2176</v>
      </c>
      <c r="H489" s="79">
        <v>40000000</v>
      </c>
      <c r="I489" s="79">
        <v>40000000</v>
      </c>
      <c r="J489" s="23" t="s">
        <v>2158</v>
      </c>
      <c r="K489" s="23" t="s">
        <v>2073</v>
      </c>
      <c r="L489" s="23" t="s">
        <v>2165</v>
      </c>
    </row>
    <row r="490" spans="2:12" ht="22.5">
      <c r="B490" s="68" t="s">
        <v>2521</v>
      </c>
      <c r="C490" s="113" t="s">
        <v>573</v>
      </c>
      <c r="D490" s="24" t="s">
        <v>389</v>
      </c>
      <c r="E490" s="23" t="s">
        <v>60</v>
      </c>
      <c r="F490" s="23" t="s">
        <v>574</v>
      </c>
      <c r="G490" s="23" t="s">
        <v>2164</v>
      </c>
      <c r="H490" s="79">
        <v>41880000</v>
      </c>
      <c r="I490" s="79">
        <v>41880000</v>
      </c>
      <c r="J490" s="23" t="s">
        <v>2158</v>
      </c>
      <c r="K490" s="23" t="s">
        <v>2073</v>
      </c>
      <c r="L490" s="23" t="s">
        <v>2177</v>
      </c>
    </row>
    <row r="491" spans="2:12" ht="22.5">
      <c r="B491" s="68" t="s">
        <v>2521</v>
      </c>
      <c r="C491" s="113" t="s">
        <v>575</v>
      </c>
      <c r="D491" s="24" t="s">
        <v>389</v>
      </c>
      <c r="E491" s="23" t="s">
        <v>60</v>
      </c>
      <c r="F491" s="23" t="s">
        <v>574</v>
      </c>
      <c r="G491" s="23" t="s">
        <v>2164</v>
      </c>
      <c r="H491" s="79">
        <v>17904000</v>
      </c>
      <c r="I491" s="79">
        <v>17904000</v>
      </c>
      <c r="J491" s="23" t="s">
        <v>2158</v>
      </c>
      <c r="K491" s="23" t="s">
        <v>2073</v>
      </c>
      <c r="L491" s="23" t="s">
        <v>2177</v>
      </c>
    </row>
    <row r="492" spans="2:12" ht="22.5">
      <c r="B492" s="68" t="s">
        <v>2521</v>
      </c>
      <c r="C492" s="113" t="s">
        <v>576</v>
      </c>
      <c r="D492" s="24" t="s">
        <v>389</v>
      </c>
      <c r="E492" s="23" t="s">
        <v>60</v>
      </c>
      <c r="F492" s="23" t="s">
        <v>574</v>
      </c>
      <c r="G492" s="23" t="s">
        <v>2164</v>
      </c>
      <c r="H492" s="79">
        <v>17904000</v>
      </c>
      <c r="I492" s="79">
        <v>17904000</v>
      </c>
      <c r="J492" s="23" t="s">
        <v>2158</v>
      </c>
      <c r="K492" s="23" t="s">
        <v>2073</v>
      </c>
      <c r="L492" s="23" t="s">
        <v>2177</v>
      </c>
    </row>
    <row r="493" spans="2:12" ht="22.5">
      <c r="B493" s="68" t="s">
        <v>2521</v>
      </c>
      <c r="C493" s="113" t="s">
        <v>577</v>
      </c>
      <c r="D493" s="24" t="s">
        <v>389</v>
      </c>
      <c r="E493" s="23" t="s">
        <v>60</v>
      </c>
      <c r="F493" s="23" t="s">
        <v>574</v>
      </c>
      <c r="G493" s="23" t="s">
        <v>2164</v>
      </c>
      <c r="H493" s="79">
        <v>30216000</v>
      </c>
      <c r="I493" s="79">
        <v>30216000</v>
      </c>
      <c r="J493" s="23" t="s">
        <v>2158</v>
      </c>
      <c r="K493" s="23" t="s">
        <v>2073</v>
      </c>
      <c r="L493" s="23" t="s">
        <v>2177</v>
      </c>
    </row>
    <row r="494" spans="2:12" ht="22.5">
      <c r="B494" s="68" t="s">
        <v>2521</v>
      </c>
      <c r="C494" s="113" t="s">
        <v>578</v>
      </c>
      <c r="D494" s="24" t="s">
        <v>389</v>
      </c>
      <c r="E494" s="23" t="s">
        <v>60</v>
      </c>
      <c r="F494" s="23" t="s">
        <v>574</v>
      </c>
      <c r="G494" s="23" t="s">
        <v>2164</v>
      </c>
      <c r="H494" s="79">
        <v>30216000</v>
      </c>
      <c r="I494" s="79">
        <v>30216000</v>
      </c>
      <c r="J494" s="23" t="s">
        <v>2158</v>
      </c>
      <c r="K494" s="23" t="s">
        <v>2073</v>
      </c>
      <c r="L494" s="23" t="s">
        <v>2177</v>
      </c>
    </row>
    <row r="495" spans="2:12" ht="22.5">
      <c r="B495" s="68" t="s">
        <v>2521</v>
      </c>
      <c r="C495" s="113" t="s">
        <v>579</v>
      </c>
      <c r="D495" s="24" t="s">
        <v>389</v>
      </c>
      <c r="E495" s="23" t="s">
        <v>60</v>
      </c>
      <c r="F495" s="23" t="s">
        <v>574</v>
      </c>
      <c r="G495" s="23" t="s">
        <v>2164</v>
      </c>
      <c r="H495" s="79">
        <v>30216000</v>
      </c>
      <c r="I495" s="79">
        <v>30216000</v>
      </c>
      <c r="J495" s="23" t="s">
        <v>2158</v>
      </c>
      <c r="K495" s="23" t="s">
        <v>2073</v>
      </c>
      <c r="L495" s="23" t="s">
        <v>2177</v>
      </c>
    </row>
    <row r="496" spans="2:12" ht="22.5">
      <c r="B496" s="68" t="s">
        <v>2521</v>
      </c>
      <c r="C496" s="113" t="s">
        <v>580</v>
      </c>
      <c r="D496" s="24" t="s">
        <v>389</v>
      </c>
      <c r="E496" s="23" t="s">
        <v>60</v>
      </c>
      <c r="F496" s="23" t="s">
        <v>574</v>
      </c>
      <c r="G496" s="23" t="s">
        <v>2164</v>
      </c>
      <c r="H496" s="79">
        <v>30216000</v>
      </c>
      <c r="I496" s="79">
        <v>30216000</v>
      </c>
      <c r="J496" s="23" t="s">
        <v>2158</v>
      </c>
      <c r="K496" s="23" t="s">
        <v>2073</v>
      </c>
      <c r="L496" s="23" t="s">
        <v>2177</v>
      </c>
    </row>
    <row r="497" spans="2:12" ht="22.5">
      <c r="B497" s="68" t="s">
        <v>2521</v>
      </c>
      <c r="C497" s="113" t="s">
        <v>581</v>
      </c>
      <c r="D497" s="24" t="s">
        <v>389</v>
      </c>
      <c r="E497" s="23" t="s">
        <v>60</v>
      </c>
      <c r="F497" s="23" t="s">
        <v>574</v>
      </c>
      <c r="G497" s="23" t="s">
        <v>2164</v>
      </c>
      <c r="H497" s="79">
        <v>30216000</v>
      </c>
      <c r="I497" s="79">
        <v>30216000</v>
      </c>
      <c r="J497" s="23" t="s">
        <v>2158</v>
      </c>
      <c r="K497" s="23" t="s">
        <v>2073</v>
      </c>
      <c r="L497" s="23" t="s">
        <v>2177</v>
      </c>
    </row>
    <row r="498" spans="2:12" ht="33.75">
      <c r="B498" s="68" t="s">
        <v>2526</v>
      </c>
      <c r="C498" s="113" t="s">
        <v>582</v>
      </c>
      <c r="D498" s="24" t="s">
        <v>389</v>
      </c>
      <c r="E498" s="23" t="s">
        <v>44</v>
      </c>
      <c r="F498" s="23" t="s">
        <v>574</v>
      </c>
      <c r="G498" s="23" t="s">
        <v>2162</v>
      </c>
      <c r="H498" s="79">
        <v>1000000000</v>
      </c>
      <c r="I498" s="79">
        <v>1000000000</v>
      </c>
      <c r="J498" s="23" t="s">
        <v>2158</v>
      </c>
      <c r="K498" s="23" t="s">
        <v>2073</v>
      </c>
      <c r="L498" s="23" t="s">
        <v>2177</v>
      </c>
    </row>
    <row r="499" spans="2:12" ht="22.5">
      <c r="B499" s="68" t="s">
        <v>2501</v>
      </c>
      <c r="C499" s="113" t="s">
        <v>583</v>
      </c>
      <c r="D499" s="24" t="s">
        <v>372</v>
      </c>
      <c r="E499" s="23" t="s">
        <v>57</v>
      </c>
      <c r="F499" s="23" t="s">
        <v>53</v>
      </c>
      <c r="G499" s="23" t="s">
        <v>2178</v>
      </c>
      <c r="H499" s="79">
        <f>166190329+82000000+103022155</f>
        <v>351212484</v>
      </c>
      <c r="I499" s="79">
        <f>166190329+82000000+103022155</f>
        <v>351212484</v>
      </c>
      <c r="J499" s="23" t="s">
        <v>2072</v>
      </c>
      <c r="K499" s="23" t="s">
        <v>2073</v>
      </c>
      <c r="L499" s="23" t="s">
        <v>2163</v>
      </c>
    </row>
    <row r="500" spans="2:12" ht="22.5">
      <c r="B500" s="68" t="s">
        <v>2501</v>
      </c>
      <c r="C500" s="113" t="s">
        <v>584</v>
      </c>
      <c r="D500" s="24" t="s">
        <v>348</v>
      </c>
      <c r="E500" s="23" t="s">
        <v>60</v>
      </c>
      <c r="F500" s="23" t="s">
        <v>376</v>
      </c>
      <c r="G500" s="23" t="s">
        <v>2179</v>
      </c>
      <c r="H500" s="79">
        <f>325000000+325000000</f>
        <v>650000000</v>
      </c>
      <c r="I500" s="79">
        <f>325000000+325000000</f>
        <v>650000000</v>
      </c>
      <c r="J500" s="23" t="s">
        <v>2158</v>
      </c>
      <c r="K500" s="23" t="s">
        <v>2073</v>
      </c>
      <c r="L500" s="23" t="s">
        <v>2163</v>
      </c>
    </row>
    <row r="501" spans="2:12" ht="22.5">
      <c r="B501" s="68" t="s">
        <v>2527</v>
      </c>
      <c r="C501" s="113" t="s">
        <v>585</v>
      </c>
      <c r="D501" s="24" t="s">
        <v>348</v>
      </c>
      <c r="E501" s="23" t="s">
        <v>367</v>
      </c>
      <c r="F501" s="23" t="s">
        <v>586</v>
      </c>
      <c r="G501" s="85" t="s">
        <v>2180</v>
      </c>
      <c r="H501" s="79">
        <v>99064000</v>
      </c>
      <c r="I501" s="79">
        <v>99064000</v>
      </c>
      <c r="J501" s="23" t="s">
        <v>2158</v>
      </c>
      <c r="K501" s="23" t="s">
        <v>2073</v>
      </c>
      <c r="L501" s="23" t="s">
        <v>2163</v>
      </c>
    </row>
    <row r="502" spans="2:12" ht="22.5">
      <c r="B502" s="68" t="s">
        <v>2501</v>
      </c>
      <c r="C502" s="113" t="s">
        <v>587</v>
      </c>
      <c r="D502" s="24" t="s">
        <v>348</v>
      </c>
      <c r="E502" s="23" t="s">
        <v>60</v>
      </c>
      <c r="F502" s="23" t="s">
        <v>376</v>
      </c>
      <c r="G502" s="23" t="s">
        <v>2180</v>
      </c>
      <c r="H502" s="79">
        <f>1878000000+1286000000</f>
        <v>3164000000</v>
      </c>
      <c r="I502" s="79">
        <v>3164000000</v>
      </c>
      <c r="J502" s="23" t="s">
        <v>2072</v>
      </c>
      <c r="K502" s="23" t="s">
        <v>2073</v>
      </c>
      <c r="L502" s="23" t="s">
        <v>2163</v>
      </c>
    </row>
    <row r="503" spans="2:12" ht="15">
      <c r="B503" s="68" t="s">
        <v>2501</v>
      </c>
      <c r="C503" s="113" t="s">
        <v>588</v>
      </c>
      <c r="D503" s="24" t="s">
        <v>348</v>
      </c>
      <c r="E503" s="23" t="s">
        <v>172</v>
      </c>
      <c r="F503" s="23" t="s">
        <v>53</v>
      </c>
      <c r="G503" s="23" t="s">
        <v>2162</v>
      </c>
      <c r="H503" s="79">
        <v>478000000</v>
      </c>
      <c r="I503" s="79">
        <v>478000000</v>
      </c>
      <c r="J503" s="23" t="s">
        <v>2158</v>
      </c>
      <c r="K503" s="23" t="s">
        <v>2073</v>
      </c>
      <c r="L503" s="23" t="s">
        <v>2163</v>
      </c>
    </row>
    <row r="504" spans="2:12" ht="15">
      <c r="B504" s="68" t="s">
        <v>2501</v>
      </c>
      <c r="C504" s="113" t="s">
        <v>589</v>
      </c>
      <c r="D504" s="24" t="s">
        <v>348</v>
      </c>
      <c r="E504" s="23" t="s">
        <v>60</v>
      </c>
      <c r="F504" s="23" t="s">
        <v>376</v>
      </c>
      <c r="G504" s="23" t="s">
        <v>2162</v>
      </c>
      <c r="H504" s="79">
        <v>1067482488</v>
      </c>
      <c r="I504" s="79">
        <v>1067482488</v>
      </c>
      <c r="J504" s="23" t="s">
        <v>2072</v>
      </c>
      <c r="K504" s="23" t="s">
        <v>2073</v>
      </c>
      <c r="L504" s="23" t="s">
        <v>2163</v>
      </c>
    </row>
    <row r="505" spans="2:12" ht="22.5">
      <c r="B505" s="68" t="s">
        <v>2501</v>
      </c>
      <c r="C505" s="113" t="s">
        <v>590</v>
      </c>
      <c r="D505" s="24" t="s">
        <v>383</v>
      </c>
      <c r="E505" s="23" t="s">
        <v>60</v>
      </c>
      <c r="F505" s="23" t="s">
        <v>376</v>
      </c>
      <c r="G505" s="23" t="s">
        <v>2181</v>
      </c>
      <c r="H505" s="79">
        <f>750000000+321428000+393428000</f>
        <v>1464856000</v>
      </c>
      <c r="I505" s="79">
        <v>1464856000</v>
      </c>
      <c r="J505" s="23" t="s">
        <v>2072</v>
      </c>
      <c r="K505" s="23" t="s">
        <v>2073</v>
      </c>
      <c r="L505" s="23" t="s">
        <v>2163</v>
      </c>
    </row>
    <row r="506" spans="2:12" ht="22.5">
      <c r="B506" s="68" t="s">
        <v>2527</v>
      </c>
      <c r="C506" s="113" t="s">
        <v>591</v>
      </c>
      <c r="D506" s="24" t="s">
        <v>383</v>
      </c>
      <c r="E506" s="23" t="s">
        <v>60</v>
      </c>
      <c r="F506" s="23" t="s">
        <v>586</v>
      </c>
      <c r="G506" s="23" t="s">
        <v>2167</v>
      </c>
      <c r="H506" s="79">
        <v>92800000</v>
      </c>
      <c r="I506" s="79">
        <v>92800000</v>
      </c>
      <c r="J506" s="23" t="s">
        <v>2072</v>
      </c>
      <c r="K506" s="23" t="s">
        <v>2073</v>
      </c>
      <c r="L506" s="23" t="s">
        <v>2163</v>
      </c>
    </row>
    <row r="507" spans="2:12" ht="15">
      <c r="B507" s="68" t="s">
        <v>2501</v>
      </c>
      <c r="C507" s="113" t="s">
        <v>592</v>
      </c>
      <c r="D507" s="24" t="s">
        <v>348</v>
      </c>
      <c r="E507" s="23" t="s">
        <v>57</v>
      </c>
      <c r="F507" s="23" t="s">
        <v>53</v>
      </c>
      <c r="G507" s="23" t="s">
        <v>2162</v>
      </c>
      <c r="H507" s="79">
        <v>285734549</v>
      </c>
      <c r="I507" s="79">
        <v>285734549</v>
      </c>
      <c r="J507" s="23" t="s">
        <v>2072</v>
      </c>
      <c r="K507" s="23" t="s">
        <v>2073</v>
      </c>
      <c r="L507" s="23" t="s">
        <v>2163</v>
      </c>
    </row>
    <row r="508" spans="2:12" ht="33.75">
      <c r="B508" s="68" t="s">
        <v>2527</v>
      </c>
      <c r="C508" s="113" t="s">
        <v>593</v>
      </c>
      <c r="D508" s="24" t="s">
        <v>383</v>
      </c>
      <c r="E508" s="23" t="s">
        <v>375</v>
      </c>
      <c r="F508" s="23" t="s">
        <v>586</v>
      </c>
      <c r="G508" s="23" t="s">
        <v>2162</v>
      </c>
      <c r="H508" s="79">
        <v>99064000</v>
      </c>
      <c r="I508" s="79">
        <v>99064000</v>
      </c>
      <c r="J508" s="23" t="s">
        <v>2072</v>
      </c>
      <c r="K508" s="23" t="s">
        <v>2073</v>
      </c>
      <c r="L508" s="23" t="s">
        <v>2163</v>
      </c>
    </row>
    <row r="509" spans="2:12" ht="45">
      <c r="B509" s="68" t="s">
        <v>2527</v>
      </c>
      <c r="C509" s="113" t="s">
        <v>594</v>
      </c>
      <c r="D509" s="24" t="s">
        <v>383</v>
      </c>
      <c r="E509" s="23" t="s">
        <v>375</v>
      </c>
      <c r="F509" s="23" t="s">
        <v>586</v>
      </c>
      <c r="G509" s="23" t="s">
        <v>2162</v>
      </c>
      <c r="H509" s="79">
        <v>312000000</v>
      </c>
      <c r="I509" s="79">
        <v>312000000</v>
      </c>
      <c r="J509" s="23" t="s">
        <v>2072</v>
      </c>
      <c r="K509" s="23" t="s">
        <v>2073</v>
      </c>
      <c r="L509" s="23" t="s">
        <v>2163</v>
      </c>
    </row>
    <row r="510" spans="2:12" ht="15">
      <c r="B510" s="68" t="s">
        <v>2501</v>
      </c>
      <c r="C510" s="113" t="s">
        <v>595</v>
      </c>
      <c r="D510" s="24" t="s">
        <v>348</v>
      </c>
      <c r="E510" s="23" t="s">
        <v>57</v>
      </c>
      <c r="F510" s="23" t="s">
        <v>53</v>
      </c>
      <c r="G510" s="23" t="s">
        <v>2162</v>
      </c>
      <c r="H510" s="79">
        <v>421288776</v>
      </c>
      <c r="I510" s="79">
        <v>421288776</v>
      </c>
      <c r="J510" s="23" t="s">
        <v>2158</v>
      </c>
      <c r="K510" s="23" t="s">
        <v>2073</v>
      </c>
      <c r="L510" s="23" t="s">
        <v>2163</v>
      </c>
    </row>
    <row r="511" spans="2:12" ht="22.5">
      <c r="B511" s="68" t="s">
        <v>2527</v>
      </c>
      <c r="C511" s="113" t="s">
        <v>596</v>
      </c>
      <c r="D511" s="24" t="s">
        <v>383</v>
      </c>
      <c r="E511" s="23" t="s">
        <v>597</v>
      </c>
      <c r="F511" s="23" t="s">
        <v>48</v>
      </c>
      <c r="G511" s="23" t="s">
        <v>2162</v>
      </c>
      <c r="H511" s="79">
        <v>81181200</v>
      </c>
      <c r="I511" s="79">
        <v>81181200</v>
      </c>
      <c r="J511" s="23" t="s">
        <v>2072</v>
      </c>
      <c r="K511" s="23" t="s">
        <v>2073</v>
      </c>
      <c r="L511" s="23" t="s">
        <v>2163</v>
      </c>
    </row>
    <row r="512" spans="2:12" ht="33.75">
      <c r="B512" s="68" t="s">
        <v>2501</v>
      </c>
      <c r="C512" s="113" t="s">
        <v>598</v>
      </c>
      <c r="D512" s="23" t="s">
        <v>599</v>
      </c>
      <c r="E512" s="23" t="s">
        <v>57</v>
      </c>
      <c r="F512" s="23" t="s">
        <v>53</v>
      </c>
      <c r="G512" s="84" t="s">
        <v>2182</v>
      </c>
      <c r="H512" s="79">
        <v>357630422</v>
      </c>
      <c r="I512" s="79">
        <v>357630422</v>
      </c>
      <c r="J512" s="23" t="s">
        <v>2072</v>
      </c>
      <c r="K512" s="23" t="s">
        <v>2073</v>
      </c>
      <c r="L512" s="23" t="s">
        <v>2163</v>
      </c>
    </row>
    <row r="513" spans="2:12" ht="33.75">
      <c r="B513" s="68" t="s">
        <v>2501</v>
      </c>
      <c r="C513" s="113" t="s">
        <v>600</v>
      </c>
      <c r="D513" s="23" t="s">
        <v>601</v>
      </c>
      <c r="E513" s="23" t="s">
        <v>291</v>
      </c>
      <c r="F513" s="23" t="s">
        <v>376</v>
      </c>
      <c r="G513" s="84" t="s">
        <v>2182</v>
      </c>
      <c r="H513" s="79">
        <v>633028290</v>
      </c>
      <c r="I513" s="79">
        <v>633028290</v>
      </c>
      <c r="J513" s="23" t="s">
        <v>2072</v>
      </c>
      <c r="K513" s="23" t="s">
        <v>2073</v>
      </c>
      <c r="L513" s="23" t="s">
        <v>2163</v>
      </c>
    </row>
    <row r="514" spans="2:12" ht="33.75">
      <c r="B514" s="68" t="s">
        <v>2501</v>
      </c>
      <c r="C514" s="113" t="s">
        <v>602</v>
      </c>
      <c r="D514" s="23" t="s">
        <v>601</v>
      </c>
      <c r="E514" s="23" t="s">
        <v>57</v>
      </c>
      <c r="F514" s="45" t="s">
        <v>53</v>
      </c>
      <c r="G514" s="86" t="s">
        <v>2182</v>
      </c>
      <c r="H514" s="79">
        <v>224633757</v>
      </c>
      <c r="I514" s="79">
        <v>224633757</v>
      </c>
      <c r="J514" s="23" t="s">
        <v>2072</v>
      </c>
      <c r="K514" s="23" t="s">
        <v>2073</v>
      </c>
      <c r="L514" s="23" t="s">
        <v>2163</v>
      </c>
    </row>
    <row r="515" spans="2:12" ht="22.5">
      <c r="B515" s="68" t="s">
        <v>2501</v>
      </c>
      <c r="C515" s="113" t="s">
        <v>603</v>
      </c>
      <c r="D515" s="23" t="s">
        <v>601</v>
      </c>
      <c r="E515" s="23" t="s">
        <v>291</v>
      </c>
      <c r="F515" s="23" t="s">
        <v>53</v>
      </c>
      <c r="G515" s="84" t="s">
        <v>2182</v>
      </c>
      <c r="H515" s="79">
        <v>268773486</v>
      </c>
      <c r="I515" s="79">
        <v>268773486</v>
      </c>
      <c r="J515" s="23" t="s">
        <v>2072</v>
      </c>
      <c r="K515" s="23" t="s">
        <v>2073</v>
      </c>
      <c r="L515" s="23" t="s">
        <v>2163</v>
      </c>
    </row>
    <row r="516" spans="2:12" ht="22.5">
      <c r="B516" s="68" t="s">
        <v>2501</v>
      </c>
      <c r="C516" s="113" t="s">
        <v>604</v>
      </c>
      <c r="D516" s="23" t="s">
        <v>601</v>
      </c>
      <c r="E516" s="23" t="s">
        <v>57</v>
      </c>
      <c r="F516" s="23" t="s">
        <v>605</v>
      </c>
      <c r="G516" s="23" t="s">
        <v>2182</v>
      </c>
      <c r="H516" s="79">
        <v>395354933</v>
      </c>
      <c r="I516" s="79">
        <v>395354933</v>
      </c>
      <c r="J516" s="23" t="s">
        <v>2072</v>
      </c>
      <c r="K516" s="23" t="s">
        <v>2073</v>
      </c>
      <c r="L516" s="23" t="s">
        <v>2163</v>
      </c>
    </row>
    <row r="517" spans="2:12" ht="22.5">
      <c r="B517" s="68" t="s">
        <v>2501</v>
      </c>
      <c r="C517" s="113" t="s">
        <v>606</v>
      </c>
      <c r="D517" s="23" t="s">
        <v>601</v>
      </c>
      <c r="E517" s="23" t="s">
        <v>57</v>
      </c>
      <c r="F517" s="23" t="s">
        <v>605</v>
      </c>
      <c r="G517" s="23" t="s">
        <v>2182</v>
      </c>
      <c r="H517" s="79">
        <v>344005679</v>
      </c>
      <c r="I517" s="79">
        <v>344005679</v>
      </c>
      <c r="J517" s="23" t="s">
        <v>2072</v>
      </c>
      <c r="K517" s="23" t="s">
        <v>2073</v>
      </c>
      <c r="L517" s="23" t="s">
        <v>2163</v>
      </c>
    </row>
    <row r="518" spans="2:12" ht="15">
      <c r="B518" s="68" t="s">
        <v>2501</v>
      </c>
      <c r="C518" s="113" t="s">
        <v>607</v>
      </c>
      <c r="D518" s="23" t="s">
        <v>601</v>
      </c>
      <c r="E518" s="23" t="s">
        <v>172</v>
      </c>
      <c r="F518" s="23" t="s">
        <v>53</v>
      </c>
      <c r="G518" s="84" t="s">
        <v>2182</v>
      </c>
      <c r="H518" s="79">
        <v>146865850</v>
      </c>
      <c r="I518" s="79">
        <v>146865850</v>
      </c>
      <c r="J518" s="23" t="s">
        <v>2072</v>
      </c>
      <c r="K518" s="23" t="s">
        <v>2073</v>
      </c>
      <c r="L518" s="23" t="s">
        <v>2163</v>
      </c>
    </row>
    <row r="519" spans="2:12" ht="22.5">
      <c r="B519" s="68" t="s">
        <v>2501</v>
      </c>
      <c r="C519" s="113" t="s">
        <v>608</v>
      </c>
      <c r="D519" s="24" t="s">
        <v>372</v>
      </c>
      <c r="E519" s="23" t="s">
        <v>60</v>
      </c>
      <c r="F519" s="23" t="s">
        <v>53</v>
      </c>
      <c r="G519" s="84" t="s">
        <v>2182</v>
      </c>
      <c r="H519" s="79">
        <v>585000000</v>
      </c>
      <c r="I519" s="79">
        <v>585000000</v>
      </c>
      <c r="J519" s="23" t="s">
        <v>2072</v>
      </c>
      <c r="K519" s="23" t="s">
        <v>2073</v>
      </c>
      <c r="L519" s="23" t="s">
        <v>2163</v>
      </c>
    </row>
    <row r="520" spans="2:12" ht="22.5">
      <c r="B520" s="68" t="s">
        <v>2501</v>
      </c>
      <c r="C520" s="113" t="s">
        <v>609</v>
      </c>
      <c r="D520" s="24" t="s">
        <v>372</v>
      </c>
      <c r="E520" s="23" t="s">
        <v>172</v>
      </c>
      <c r="F520" s="23" t="s">
        <v>53</v>
      </c>
      <c r="G520" s="84" t="s">
        <v>2182</v>
      </c>
      <c r="H520" s="79">
        <v>505989752</v>
      </c>
      <c r="I520" s="79">
        <v>505989752</v>
      </c>
      <c r="J520" s="23" t="s">
        <v>2072</v>
      </c>
      <c r="K520" s="23" t="s">
        <v>2073</v>
      </c>
      <c r="L520" s="23" t="s">
        <v>2163</v>
      </c>
    </row>
    <row r="521" spans="2:12" ht="15">
      <c r="B521" s="68" t="s">
        <v>2501</v>
      </c>
      <c r="C521" s="113" t="s">
        <v>610</v>
      </c>
      <c r="D521" s="23" t="s">
        <v>601</v>
      </c>
      <c r="E521" s="23" t="s">
        <v>172</v>
      </c>
      <c r="F521" s="23" t="s">
        <v>53</v>
      </c>
      <c r="G521" s="84" t="s">
        <v>2182</v>
      </c>
      <c r="H521" s="79">
        <v>79000000</v>
      </c>
      <c r="I521" s="79">
        <v>79000000</v>
      </c>
      <c r="J521" s="23" t="s">
        <v>2072</v>
      </c>
      <c r="K521" s="23" t="s">
        <v>2073</v>
      </c>
      <c r="L521" s="23" t="s">
        <v>2163</v>
      </c>
    </row>
    <row r="522" spans="2:12" ht="22.5">
      <c r="B522" s="68" t="s">
        <v>2501</v>
      </c>
      <c r="C522" s="113" t="s">
        <v>611</v>
      </c>
      <c r="D522" s="24" t="s">
        <v>372</v>
      </c>
      <c r="E522" s="23" t="s">
        <v>172</v>
      </c>
      <c r="F522" s="23" t="s">
        <v>53</v>
      </c>
      <c r="G522" s="84" t="s">
        <v>2182</v>
      </c>
      <c r="H522" s="79">
        <v>296967998</v>
      </c>
      <c r="I522" s="79">
        <v>296967998</v>
      </c>
      <c r="J522" s="23" t="s">
        <v>2072</v>
      </c>
      <c r="K522" s="23" t="s">
        <v>2073</v>
      </c>
      <c r="L522" s="23" t="s">
        <v>2163</v>
      </c>
    </row>
    <row r="523" spans="2:12" ht="22.5">
      <c r="B523" s="68" t="s">
        <v>2501</v>
      </c>
      <c r="C523" s="113" t="s">
        <v>612</v>
      </c>
      <c r="D523" s="23" t="s">
        <v>599</v>
      </c>
      <c r="E523" s="23" t="s">
        <v>367</v>
      </c>
      <c r="F523" s="23" t="s">
        <v>53</v>
      </c>
      <c r="G523" s="84" t="s">
        <v>2182</v>
      </c>
      <c r="H523" s="79">
        <v>564346306</v>
      </c>
      <c r="I523" s="79">
        <v>564346306</v>
      </c>
      <c r="J523" s="23" t="s">
        <v>2072</v>
      </c>
      <c r="K523" s="23" t="s">
        <v>2073</v>
      </c>
      <c r="L523" s="23" t="s">
        <v>2163</v>
      </c>
    </row>
    <row r="524" spans="2:12" ht="22.5">
      <c r="B524" s="68" t="s">
        <v>2501</v>
      </c>
      <c r="C524" s="113" t="s">
        <v>613</v>
      </c>
      <c r="D524" s="23" t="s">
        <v>601</v>
      </c>
      <c r="E524" s="23" t="s">
        <v>57</v>
      </c>
      <c r="F524" s="23" t="s">
        <v>614</v>
      </c>
      <c r="G524" s="84" t="s">
        <v>2182</v>
      </c>
      <c r="H524" s="79">
        <v>164400596</v>
      </c>
      <c r="I524" s="79">
        <v>164400596</v>
      </c>
      <c r="J524" s="23" t="s">
        <v>2072</v>
      </c>
      <c r="K524" s="23" t="s">
        <v>2073</v>
      </c>
      <c r="L524" s="23" t="s">
        <v>2163</v>
      </c>
    </row>
    <row r="525" spans="2:12" ht="15">
      <c r="B525" s="68" t="s">
        <v>2501</v>
      </c>
      <c r="C525" s="113" t="s">
        <v>615</v>
      </c>
      <c r="D525" s="24" t="s">
        <v>372</v>
      </c>
      <c r="E525" s="23" t="s">
        <v>60</v>
      </c>
      <c r="F525" s="23" t="s">
        <v>376</v>
      </c>
      <c r="G525" s="84" t="s">
        <v>2182</v>
      </c>
      <c r="H525" s="79">
        <v>1300000000</v>
      </c>
      <c r="I525" s="79">
        <v>1300000000</v>
      </c>
      <c r="J525" s="23" t="s">
        <v>2072</v>
      </c>
      <c r="K525" s="23" t="s">
        <v>2073</v>
      </c>
      <c r="L525" s="23" t="s">
        <v>2163</v>
      </c>
    </row>
    <row r="526" spans="2:12" ht="22.5">
      <c r="B526" s="68" t="s">
        <v>2501</v>
      </c>
      <c r="C526" s="119" t="s">
        <v>616</v>
      </c>
      <c r="D526" s="24" t="s">
        <v>372</v>
      </c>
      <c r="E526" s="23" t="s">
        <v>291</v>
      </c>
      <c r="F526" s="23" t="s">
        <v>53</v>
      </c>
      <c r="G526" s="84" t="s">
        <v>2182</v>
      </c>
      <c r="H526" s="79">
        <v>293470835</v>
      </c>
      <c r="I526" s="79">
        <v>293470835</v>
      </c>
      <c r="J526" s="23" t="s">
        <v>2072</v>
      </c>
      <c r="K526" s="23" t="s">
        <v>2073</v>
      </c>
      <c r="L526" s="23" t="s">
        <v>2163</v>
      </c>
    </row>
    <row r="527" spans="2:12" ht="22.5">
      <c r="B527" s="68" t="s">
        <v>2501</v>
      </c>
      <c r="C527" s="113" t="s">
        <v>617</v>
      </c>
      <c r="D527" s="24" t="s">
        <v>372</v>
      </c>
      <c r="E527" s="23" t="s">
        <v>172</v>
      </c>
      <c r="F527" s="23" t="s">
        <v>53</v>
      </c>
      <c r="G527" s="84" t="s">
        <v>2182</v>
      </c>
      <c r="H527" s="79">
        <v>375000000</v>
      </c>
      <c r="I527" s="79">
        <v>375000000</v>
      </c>
      <c r="J527" s="23" t="s">
        <v>2072</v>
      </c>
      <c r="K527" s="23" t="s">
        <v>2073</v>
      </c>
      <c r="L527" s="23" t="s">
        <v>2163</v>
      </c>
    </row>
    <row r="528" spans="2:12" ht="33.75">
      <c r="B528" s="68" t="s">
        <v>2527</v>
      </c>
      <c r="C528" s="113" t="s">
        <v>618</v>
      </c>
      <c r="D528" s="24" t="s">
        <v>372</v>
      </c>
      <c r="E528" s="23" t="s">
        <v>375</v>
      </c>
      <c r="F528" s="23" t="s">
        <v>586</v>
      </c>
      <c r="G528" s="84" t="s">
        <v>2182</v>
      </c>
      <c r="H528" s="79">
        <v>87564340</v>
      </c>
      <c r="I528" s="79">
        <v>87564340</v>
      </c>
      <c r="J528" s="23" t="s">
        <v>2072</v>
      </c>
      <c r="K528" s="23" t="s">
        <v>2073</v>
      </c>
      <c r="L528" s="23" t="s">
        <v>2163</v>
      </c>
    </row>
    <row r="529" spans="2:12" ht="15">
      <c r="B529" s="68" t="s">
        <v>2528</v>
      </c>
      <c r="C529" s="113" t="s">
        <v>619</v>
      </c>
      <c r="D529" s="24" t="s">
        <v>372</v>
      </c>
      <c r="E529" s="23" t="s">
        <v>57</v>
      </c>
      <c r="F529" s="23" t="s">
        <v>48</v>
      </c>
      <c r="G529" s="23" t="s">
        <v>2167</v>
      </c>
      <c r="H529" s="79">
        <v>40000000</v>
      </c>
      <c r="I529" s="79">
        <v>40000000</v>
      </c>
      <c r="J529" s="23" t="s">
        <v>2158</v>
      </c>
      <c r="K529" s="23" t="s">
        <v>2073</v>
      </c>
      <c r="L529" s="23" t="s">
        <v>2163</v>
      </c>
    </row>
    <row r="530" spans="2:12" ht="33.75">
      <c r="B530" s="68" t="s">
        <v>2529</v>
      </c>
      <c r="C530" s="113" t="s">
        <v>620</v>
      </c>
      <c r="D530" s="24" t="s">
        <v>372</v>
      </c>
      <c r="E530" s="23" t="s">
        <v>60</v>
      </c>
      <c r="F530" s="23" t="s">
        <v>53</v>
      </c>
      <c r="G530" s="83" t="s">
        <v>2171</v>
      </c>
      <c r="H530" s="79">
        <v>8882521760</v>
      </c>
      <c r="I530" s="79">
        <v>8882521760</v>
      </c>
      <c r="J530" s="23" t="s">
        <v>2158</v>
      </c>
      <c r="K530" s="23" t="s">
        <v>2073</v>
      </c>
      <c r="L530" s="23" t="s">
        <v>2177</v>
      </c>
    </row>
    <row r="531" spans="2:12" ht="15">
      <c r="B531" s="68" t="s">
        <v>2464</v>
      </c>
      <c r="C531" s="113" t="s">
        <v>621</v>
      </c>
      <c r="D531" s="23" t="s">
        <v>372</v>
      </c>
      <c r="E531" s="23" t="s">
        <v>622</v>
      </c>
      <c r="F531" s="23" t="s">
        <v>376</v>
      </c>
      <c r="G531" s="82" t="s">
        <v>2162</v>
      </c>
      <c r="H531" s="79">
        <v>691486965</v>
      </c>
      <c r="I531" s="79">
        <v>691486965</v>
      </c>
      <c r="J531" s="23" t="s">
        <v>2072</v>
      </c>
      <c r="K531" s="23" t="s">
        <v>2073</v>
      </c>
      <c r="L531" s="23" t="s">
        <v>2165</v>
      </c>
    </row>
    <row r="532" spans="2:12" ht="22.5">
      <c r="B532" s="68" t="s">
        <v>2530</v>
      </c>
      <c r="C532" s="113" t="s">
        <v>623</v>
      </c>
      <c r="D532" s="23" t="s">
        <v>459</v>
      </c>
      <c r="E532" s="23" t="s">
        <v>157</v>
      </c>
      <c r="F532" s="23" t="s">
        <v>53</v>
      </c>
      <c r="G532" s="72" t="s">
        <v>2182</v>
      </c>
      <c r="H532" s="79">
        <v>8000000000</v>
      </c>
      <c r="I532" s="79">
        <v>8000000000</v>
      </c>
      <c r="J532" s="23" t="s">
        <v>2072</v>
      </c>
      <c r="K532" s="23" t="s">
        <v>2073</v>
      </c>
      <c r="L532" s="23" t="s">
        <v>2172</v>
      </c>
    </row>
    <row r="533" spans="2:12" ht="22.5">
      <c r="B533" s="68" t="s">
        <v>2473</v>
      </c>
      <c r="C533" s="113" t="s">
        <v>624</v>
      </c>
      <c r="D533" s="24" t="s">
        <v>372</v>
      </c>
      <c r="E533" s="23" t="s">
        <v>622</v>
      </c>
      <c r="F533" s="23" t="s">
        <v>53</v>
      </c>
      <c r="G533" s="23" t="s">
        <v>2183</v>
      </c>
      <c r="H533" s="79">
        <v>4151000000</v>
      </c>
      <c r="I533" s="79">
        <v>4151000000</v>
      </c>
      <c r="J533" s="23" t="s">
        <v>2158</v>
      </c>
      <c r="K533" s="23" t="s">
        <v>2073</v>
      </c>
      <c r="L533" s="23" t="s">
        <v>2177</v>
      </c>
    </row>
    <row r="534" spans="2:12" ht="15">
      <c r="B534" s="68" t="s">
        <v>2501</v>
      </c>
      <c r="C534" s="113" t="s">
        <v>625</v>
      </c>
      <c r="D534" s="24" t="s">
        <v>372</v>
      </c>
      <c r="E534" s="23" t="s">
        <v>172</v>
      </c>
      <c r="F534" s="23" t="s">
        <v>53</v>
      </c>
      <c r="G534" s="84" t="s">
        <v>2182</v>
      </c>
      <c r="H534" s="79">
        <v>500000000</v>
      </c>
      <c r="I534" s="79">
        <v>500000000</v>
      </c>
      <c r="J534" s="23" t="s">
        <v>2072</v>
      </c>
      <c r="K534" s="23" t="s">
        <v>2073</v>
      </c>
      <c r="L534" s="23" t="s">
        <v>2163</v>
      </c>
    </row>
    <row r="535" spans="2:12" ht="22.5">
      <c r="B535" s="68" t="s">
        <v>2527</v>
      </c>
      <c r="C535" s="113" t="s">
        <v>626</v>
      </c>
      <c r="D535" s="24" t="s">
        <v>372</v>
      </c>
      <c r="E535" s="23" t="s">
        <v>375</v>
      </c>
      <c r="F535" s="23" t="s">
        <v>586</v>
      </c>
      <c r="G535" s="84" t="s">
        <v>2182</v>
      </c>
      <c r="H535" s="79">
        <v>130000000</v>
      </c>
      <c r="I535" s="79">
        <v>130000000</v>
      </c>
      <c r="J535" s="23" t="s">
        <v>2072</v>
      </c>
      <c r="K535" s="23" t="s">
        <v>2073</v>
      </c>
      <c r="L535" s="23" t="s">
        <v>2163</v>
      </c>
    </row>
    <row r="536" spans="2:12" ht="22.5">
      <c r="B536" s="68" t="s">
        <v>2464</v>
      </c>
      <c r="C536" s="113" t="s">
        <v>627</v>
      </c>
      <c r="D536" s="24" t="s">
        <v>372</v>
      </c>
      <c r="E536" s="23" t="s">
        <v>60</v>
      </c>
      <c r="F536" s="23" t="s">
        <v>53</v>
      </c>
      <c r="G536" s="87" t="s">
        <v>2184</v>
      </c>
      <c r="H536" s="79">
        <v>208871059</v>
      </c>
      <c r="I536" s="79">
        <v>208871059</v>
      </c>
      <c r="J536" s="23" t="s">
        <v>2158</v>
      </c>
      <c r="K536" s="23" t="s">
        <v>2073</v>
      </c>
      <c r="L536" s="23" t="s">
        <v>2169</v>
      </c>
    </row>
    <row r="537" spans="2:12" ht="33.75">
      <c r="B537" s="68" t="s">
        <v>2463</v>
      </c>
      <c r="C537" s="113" t="s">
        <v>628</v>
      </c>
      <c r="D537" s="23" t="s">
        <v>459</v>
      </c>
      <c r="E537" s="23" t="s">
        <v>622</v>
      </c>
      <c r="F537" s="23" t="s">
        <v>586</v>
      </c>
      <c r="G537" s="23" t="s">
        <v>2183</v>
      </c>
      <c r="H537" s="79">
        <v>300000000</v>
      </c>
      <c r="I537" s="79">
        <v>300000000</v>
      </c>
      <c r="J537" s="23" t="s">
        <v>2158</v>
      </c>
      <c r="K537" s="23" t="s">
        <v>2073</v>
      </c>
      <c r="L537" s="23" t="s">
        <v>2177</v>
      </c>
    </row>
    <row r="538" spans="2:12" ht="22.5">
      <c r="B538" s="68" t="s">
        <v>2501</v>
      </c>
      <c r="C538" s="113" t="s">
        <v>629</v>
      </c>
      <c r="D538" s="27" t="s">
        <v>372</v>
      </c>
      <c r="E538" s="23" t="s">
        <v>630</v>
      </c>
      <c r="F538" s="23" t="s">
        <v>53</v>
      </c>
      <c r="G538" s="86" t="s">
        <v>2182</v>
      </c>
      <c r="H538" s="79">
        <v>294450050</v>
      </c>
      <c r="I538" s="79">
        <v>294450050</v>
      </c>
      <c r="J538" s="88" t="s">
        <v>2072</v>
      </c>
      <c r="K538" s="23" t="s">
        <v>2073</v>
      </c>
      <c r="L538" s="89" t="s">
        <v>2185</v>
      </c>
    </row>
    <row r="539" spans="2:12" ht="22.5">
      <c r="B539" s="68" t="s">
        <v>2527</v>
      </c>
      <c r="C539" s="113" t="s">
        <v>631</v>
      </c>
      <c r="D539" s="27" t="s">
        <v>370</v>
      </c>
      <c r="E539" s="23" t="s">
        <v>367</v>
      </c>
      <c r="F539" s="23" t="s">
        <v>632</v>
      </c>
      <c r="G539" s="86" t="s">
        <v>2182</v>
      </c>
      <c r="H539" s="79">
        <v>70000000</v>
      </c>
      <c r="I539" s="79">
        <v>70000000</v>
      </c>
      <c r="J539" s="88" t="s">
        <v>2115</v>
      </c>
      <c r="K539" s="88" t="s">
        <v>2186</v>
      </c>
      <c r="L539" s="23" t="s">
        <v>2163</v>
      </c>
    </row>
    <row r="540" spans="2:12" ht="22.5">
      <c r="B540" s="68" t="s">
        <v>2501</v>
      </c>
      <c r="C540" s="113" t="s">
        <v>633</v>
      </c>
      <c r="D540" s="27" t="s">
        <v>370</v>
      </c>
      <c r="E540" s="23" t="s">
        <v>634</v>
      </c>
      <c r="F540" s="23" t="s">
        <v>53</v>
      </c>
      <c r="G540" s="86" t="s">
        <v>2182</v>
      </c>
      <c r="H540" s="79">
        <v>226900000</v>
      </c>
      <c r="I540" s="79">
        <v>226900000</v>
      </c>
      <c r="J540" s="88" t="s">
        <v>2072</v>
      </c>
      <c r="K540" s="23" t="s">
        <v>2073</v>
      </c>
      <c r="L540" s="23" t="s">
        <v>2163</v>
      </c>
    </row>
    <row r="541" spans="2:12" ht="22.5">
      <c r="B541" s="68" t="s">
        <v>2501</v>
      </c>
      <c r="C541" s="113" t="s">
        <v>635</v>
      </c>
      <c r="D541" s="27" t="s">
        <v>370</v>
      </c>
      <c r="E541" s="23" t="s">
        <v>636</v>
      </c>
      <c r="F541" s="23" t="s">
        <v>53</v>
      </c>
      <c r="G541" s="86" t="s">
        <v>2182</v>
      </c>
      <c r="H541" s="79">
        <v>288794798</v>
      </c>
      <c r="I541" s="79">
        <v>288794798</v>
      </c>
      <c r="J541" s="88" t="s">
        <v>2072</v>
      </c>
      <c r="K541" s="23" t="s">
        <v>2073</v>
      </c>
      <c r="L541" s="23" t="s">
        <v>2163</v>
      </c>
    </row>
    <row r="542" spans="2:12" ht="22.5">
      <c r="B542" s="68" t="s">
        <v>2501</v>
      </c>
      <c r="C542" s="113" t="s">
        <v>637</v>
      </c>
      <c r="D542" s="27" t="s">
        <v>370</v>
      </c>
      <c r="E542" s="23" t="s">
        <v>636</v>
      </c>
      <c r="F542" s="23" t="s">
        <v>53</v>
      </c>
      <c r="G542" s="86" t="s">
        <v>2182</v>
      </c>
      <c r="H542" s="79">
        <v>160000000</v>
      </c>
      <c r="I542" s="79">
        <v>160000000</v>
      </c>
      <c r="J542" s="88" t="s">
        <v>2072</v>
      </c>
      <c r="K542" s="23" t="s">
        <v>2073</v>
      </c>
      <c r="L542" s="23" t="s">
        <v>2163</v>
      </c>
    </row>
    <row r="543" spans="2:12" ht="15">
      <c r="B543" s="68" t="s">
        <v>2501</v>
      </c>
      <c r="C543" s="113" t="s">
        <v>638</v>
      </c>
      <c r="D543" s="27" t="s">
        <v>370</v>
      </c>
      <c r="E543" s="23" t="s">
        <v>639</v>
      </c>
      <c r="F543" s="23" t="s">
        <v>53</v>
      </c>
      <c r="G543" s="86" t="s">
        <v>2182</v>
      </c>
      <c r="H543" s="79">
        <v>390000000</v>
      </c>
      <c r="I543" s="79">
        <v>390000000</v>
      </c>
      <c r="J543" s="88" t="s">
        <v>2187</v>
      </c>
      <c r="K543" s="88" t="s">
        <v>2186</v>
      </c>
      <c r="L543" s="23" t="s">
        <v>2163</v>
      </c>
    </row>
    <row r="544" spans="2:12" ht="22.5">
      <c r="B544" s="68" t="s">
        <v>2463</v>
      </c>
      <c r="C544" s="113" t="s">
        <v>640</v>
      </c>
      <c r="D544" s="23" t="s">
        <v>459</v>
      </c>
      <c r="E544" s="23" t="s">
        <v>622</v>
      </c>
      <c r="F544" s="23" t="s">
        <v>387</v>
      </c>
      <c r="G544" s="23" t="s">
        <v>2183</v>
      </c>
      <c r="H544" s="79">
        <v>2500000000</v>
      </c>
      <c r="I544" s="79">
        <v>2500000000</v>
      </c>
      <c r="J544" s="23" t="s">
        <v>2158</v>
      </c>
      <c r="K544" s="23" t="s">
        <v>2073</v>
      </c>
      <c r="L544" s="23" t="s">
        <v>2177</v>
      </c>
    </row>
    <row r="545" spans="2:12" ht="22.5">
      <c r="B545" s="68" t="s">
        <v>2463</v>
      </c>
      <c r="C545" s="113" t="s">
        <v>641</v>
      </c>
      <c r="D545" s="24" t="s">
        <v>372</v>
      </c>
      <c r="E545" s="23" t="s">
        <v>375</v>
      </c>
      <c r="F545" s="23" t="s">
        <v>350</v>
      </c>
      <c r="G545" s="23" t="s">
        <v>2188</v>
      </c>
      <c r="H545" s="79">
        <f>1400000000+1000000000</f>
        <v>2400000000</v>
      </c>
      <c r="I545" s="79">
        <f>1400000000+1000000000</f>
        <v>2400000000</v>
      </c>
      <c r="J545" s="23" t="s">
        <v>2158</v>
      </c>
      <c r="K545" s="23" t="s">
        <v>2073</v>
      </c>
      <c r="L545" s="23" t="s">
        <v>2159</v>
      </c>
    </row>
    <row r="546" spans="2:12" ht="22.5">
      <c r="B546" s="68" t="s">
        <v>2501</v>
      </c>
      <c r="C546" s="113" t="s">
        <v>642</v>
      </c>
      <c r="D546" s="23" t="s">
        <v>601</v>
      </c>
      <c r="E546" s="23" t="s">
        <v>643</v>
      </c>
      <c r="F546" s="23" t="s">
        <v>376</v>
      </c>
      <c r="G546" s="84" t="s">
        <v>2182</v>
      </c>
      <c r="H546" s="79">
        <v>850042313</v>
      </c>
      <c r="I546" s="79">
        <v>850042313</v>
      </c>
      <c r="J546" s="23" t="s">
        <v>2072</v>
      </c>
      <c r="K546" s="23" t="s">
        <v>2073</v>
      </c>
      <c r="L546" s="23" t="s">
        <v>2163</v>
      </c>
    </row>
    <row r="547" spans="2:12" ht="15">
      <c r="B547" s="68" t="s">
        <v>2501</v>
      </c>
      <c r="C547" s="113" t="s">
        <v>644</v>
      </c>
      <c r="D547" s="24" t="s">
        <v>370</v>
      </c>
      <c r="E547" s="23" t="s">
        <v>57</v>
      </c>
      <c r="F547" s="23" t="s">
        <v>53</v>
      </c>
      <c r="G547" s="23" t="s">
        <v>2162</v>
      </c>
      <c r="H547" s="79">
        <v>300000000</v>
      </c>
      <c r="I547" s="79">
        <v>300000000</v>
      </c>
      <c r="J547" s="23" t="s">
        <v>2158</v>
      </c>
      <c r="K547" s="23" t="s">
        <v>2073</v>
      </c>
      <c r="L547" s="23" t="s">
        <v>2163</v>
      </c>
    </row>
    <row r="548" spans="2:12" ht="22.5">
      <c r="B548" s="68" t="s">
        <v>2501</v>
      </c>
      <c r="C548" s="113" t="s">
        <v>645</v>
      </c>
      <c r="D548" s="24" t="s">
        <v>372</v>
      </c>
      <c r="E548" s="23" t="s">
        <v>172</v>
      </c>
      <c r="F548" s="23" t="s">
        <v>53</v>
      </c>
      <c r="G548" s="84" t="s">
        <v>2182</v>
      </c>
      <c r="H548" s="79">
        <v>327698311</v>
      </c>
      <c r="I548" s="79">
        <v>327698311</v>
      </c>
      <c r="J548" s="23" t="s">
        <v>2072</v>
      </c>
      <c r="K548" s="23" t="s">
        <v>2073</v>
      </c>
      <c r="L548" s="23" t="s">
        <v>2163</v>
      </c>
    </row>
    <row r="549" spans="2:12" ht="15">
      <c r="B549" s="68" t="s">
        <v>2501</v>
      </c>
      <c r="C549" s="113" t="s">
        <v>646</v>
      </c>
      <c r="D549" s="24" t="s">
        <v>372</v>
      </c>
      <c r="E549" s="23" t="s">
        <v>172</v>
      </c>
      <c r="F549" s="23" t="s">
        <v>53</v>
      </c>
      <c r="G549" s="84" t="s">
        <v>2182</v>
      </c>
      <c r="H549" s="79">
        <v>589000000</v>
      </c>
      <c r="I549" s="79">
        <v>589000000</v>
      </c>
      <c r="J549" s="23" t="s">
        <v>2072</v>
      </c>
      <c r="K549" s="23" t="s">
        <v>2073</v>
      </c>
      <c r="L549" s="23" t="s">
        <v>2163</v>
      </c>
    </row>
    <row r="550" spans="2:12" ht="22.5">
      <c r="B550" s="68" t="s">
        <v>2501</v>
      </c>
      <c r="C550" s="113" t="s">
        <v>647</v>
      </c>
      <c r="D550" s="24" t="s">
        <v>372</v>
      </c>
      <c r="E550" s="23" t="s">
        <v>187</v>
      </c>
      <c r="F550" s="23" t="s">
        <v>53</v>
      </c>
      <c r="G550" s="84" t="s">
        <v>2182</v>
      </c>
      <c r="H550" s="79">
        <v>154134500</v>
      </c>
      <c r="I550" s="79">
        <v>154134500</v>
      </c>
      <c r="J550" s="23" t="s">
        <v>2072</v>
      </c>
      <c r="K550" s="23" t="s">
        <v>2073</v>
      </c>
      <c r="L550" s="23" t="s">
        <v>2163</v>
      </c>
    </row>
    <row r="551" spans="2:12" ht="22.5">
      <c r="B551" s="68" t="s">
        <v>2501</v>
      </c>
      <c r="C551" s="113" t="s">
        <v>648</v>
      </c>
      <c r="D551" s="24" t="s">
        <v>372</v>
      </c>
      <c r="E551" s="23" t="s">
        <v>367</v>
      </c>
      <c r="F551" s="23" t="s">
        <v>53</v>
      </c>
      <c r="G551" s="84" t="s">
        <v>2182</v>
      </c>
      <c r="H551" s="79">
        <v>553832532</v>
      </c>
      <c r="I551" s="79">
        <v>553832532</v>
      </c>
      <c r="J551" s="23" t="s">
        <v>2115</v>
      </c>
      <c r="K551" s="23" t="s">
        <v>2174</v>
      </c>
      <c r="L551" s="23" t="s">
        <v>2163</v>
      </c>
    </row>
    <row r="552" spans="2:12" ht="22.5">
      <c r="B552" s="68" t="s">
        <v>2501</v>
      </c>
      <c r="C552" s="113" t="s">
        <v>649</v>
      </c>
      <c r="D552" s="24" t="s">
        <v>372</v>
      </c>
      <c r="E552" s="23" t="s">
        <v>172</v>
      </c>
      <c r="F552" s="23" t="s">
        <v>53</v>
      </c>
      <c r="G552" s="84" t="s">
        <v>2182</v>
      </c>
      <c r="H552" s="79">
        <v>550000000</v>
      </c>
      <c r="I552" s="79">
        <v>550000000</v>
      </c>
      <c r="J552" s="23" t="s">
        <v>2072</v>
      </c>
      <c r="K552" s="23" t="s">
        <v>2073</v>
      </c>
      <c r="L552" s="23" t="s">
        <v>2163</v>
      </c>
    </row>
    <row r="553" spans="2:12" ht="15">
      <c r="B553" s="68" t="s">
        <v>2501</v>
      </c>
      <c r="C553" s="113" t="s">
        <v>650</v>
      </c>
      <c r="D553" s="24" t="s">
        <v>372</v>
      </c>
      <c r="E553" s="23" t="s">
        <v>320</v>
      </c>
      <c r="F553" s="23" t="s">
        <v>53</v>
      </c>
      <c r="G553" s="84" t="s">
        <v>2182</v>
      </c>
      <c r="H553" s="79">
        <v>65000000</v>
      </c>
      <c r="I553" s="79">
        <v>65000000</v>
      </c>
      <c r="J553" s="23" t="s">
        <v>2072</v>
      </c>
      <c r="K553" s="23" t="s">
        <v>2073</v>
      </c>
      <c r="L553" s="23" t="s">
        <v>2163</v>
      </c>
    </row>
    <row r="554" spans="2:12" ht="15">
      <c r="B554" s="68" t="s">
        <v>2501</v>
      </c>
      <c r="C554" s="113" t="s">
        <v>651</v>
      </c>
      <c r="D554" s="24" t="s">
        <v>372</v>
      </c>
      <c r="E554" s="23" t="s">
        <v>57</v>
      </c>
      <c r="F554" s="23" t="s">
        <v>53</v>
      </c>
      <c r="G554" s="84" t="s">
        <v>2182</v>
      </c>
      <c r="H554" s="79">
        <v>594000000</v>
      </c>
      <c r="I554" s="79">
        <v>594000000</v>
      </c>
      <c r="J554" s="23" t="s">
        <v>2072</v>
      </c>
      <c r="K554" s="23" t="s">
        <v>2073</v>
      </c>
      <c r="L554" s="23" t="s">
        <v>2163</v>
      </c>
    </row>
    <row r="555" spans="2:12" ht="22.5">
      <c r="B555" s="68" t="s">
        <v>2501</v>
      </c>
      <c r="C555" s="113" t="s">
        <v>652</v>
      </c>
      <c r="D555" s="24" t="s">
        <v>372</v>
      </c>
      <c r="E555" s="23" t="s">
        <v>172</v>
      </c>
      <c r="F555" s="23" t="s">
        <v>376</v>
      </c>
      <c r="G555" s="84" t="s">
        <v>2182</v>
      </c>
      <c r="H555" s="79">
        <v>622000000</v>
      </c>
      <c r="I555" s="79">
        <v>622000000</v>
      </c>
      <c r="J555" s="23" t="s">
        <v>2115</v>
      </c>
      <c r="K555" s="23" t="s">
        <v>2174</v>
      </c>
      <c r="L555" s="23" t="s">
        <v>2163</v>
      </c>
    </row>
    <row r="556" spans="2:12" ht="22.5">
      <c r="B556" s="68" t="s">
        <v>2527</v>
      </c>
      <c r="C556" s="113" t="s">
        <v>653</v>
      </c>
      <c r="D556" s="24" t="s">
        <v>372</v>
      </c>
      <c r="E556" s="23" t="s">
        <v>367</v>
      </c>
      <c r="F556" s="23" t="s">
        <v>48</v>
      </c>
      <c r="G556" s="84" t="s">
        <v>2182</v>
      </c>
      <c r="H556" s="79">
        <v>61600000</v>
      </c>
      <c r="I556" s="79">
        <v>61600000</v>
      </c>
      <c r="J556" s="23" t="s">
        <v>2115</v>
      </c>
      <c r="K556" s="23" t="s">
        <v>2174</v>
      </c>
      <c r="L556" s="23" t="s">
        <v>2163</v>
      </c>
    </row>
    <row r="557" spans="2:12" ht="22.5">
      <c r="B557" s="68" t="s">
        <v>2501</v>
      </c>
      <c r="C557" s="113" t="s">
        <v>654</v>
      </c>
      <c r="D557" s="24" t="s">
        <v>372</v>
      </c>
      <c r="E557" s="23" t="s">
        <v>367</v>
      </c>
      <c r="F557" s="23" t="s">
        <v>376</v>
      </c>
      <c r="G557" s="84" t="s">
        <v>2182</v>
      </c>
      <c r="H557" s="79">
        <v>746000000</v>
      </c>
      <c r="I557" s="79">
        <v>746000000</v>
      </c>
      <c r="J557" s="23" t="s">
        <v>2115</v>
      </c>
      <c r="K557" s="23" t="s">
        <v>2174</v>
      </c>
      <c r="L557" s="23" t="s">
        <v>2163</v>
      </c>
    </row>
    <row r="558" spans="2:12" ht="22.5">
      <c r="B558" s="68" t="s">
        <v>2501</v>
      </c>
      <c r="C558" s="113" t="s">
        <v>655</v>
      </c>
      <c r="D558" s="24" t="s">
        <v>372</v>
      </c>
      <c r="E558" s="23" t="s">
        <v>367</v>
      </c>
      <c r="F558" s="23" t="s">
        <v>376</v>
      </c>
      <c r="G558" s="84" t="s">
        <v>2182</v>
      </c>
      <c r="H558" s="79">
        <v>720000000</v>
      </c>
      <c r="I558" s="79">
        <v>720000000</v>
      </c>
      <c r="J558" s="23" t="s">
        <v>2115</v>
      </c>
      <c r="K558" s="23" t="s">
        <v>2174</v>
      </c>
      <c r="L558" s="23" t="s">
        <v>2163</v>
      </c>
    </row>
    <row r="559" spans="2:12" ht="22.5">
      <c r="B559" s="68" t="s">
        <v>2501</v>
      </c>
      <c r="C559" s="113" t="s">
        <v>656</v>
      </c>
      <c r="D559" s="24" t="s">
        <v>372</v>
      </c>
      <c r="E559" s="23" t="s">
        <v>367</v>
      </c>
      <c r="F559" s="23" t="s">
        <v>376</v>
      </c>
      <c r="G559" s="84" t="s">
        <v>2182</v>
      </c>
      <c r="H559" s="79">
        <v>650000000</v>
      </c>
      <c r="I559" s="79">
        <v>650000000</v>
      </c>
      <c r="J559" s="23" t="s">
        <v>2115</v>
      </c>
      <c r="K559" s="23" t="s">
        <v>2174</v>
      </c>
      <c r="L559" s="23" t="s">
        <v>2163</v>
      </c>
    </row>
    <row r="560" spans="2:12" ht="45">
      <c r="B560" s="68" t="s">
        <v>2527</v>
      </c>
      <c r="C560" s="119" t="s">
        <v>657</v>
      </c>
      <c r="D560" s="24" t="s">
        <v>372</v>
      </c>
      <c r="E560" s="23" t="s">
        <v>367</v>
      </c>
      <c r="F560" s="23" t="s">
        <v>586</v>
      </c>
      <c r="G560" s="84" t="s">
        <v>2182</v>
      </c>
      <c r="H560" s="79">
        <v>100572318</v>
      </c>
      <c r="I560" s="79">
        <v>100572318</v>
      </c>
      <c r="J560" s="23" t="s">
        <v>2115</v>
      </c>
      <c r="K560" s="23" t="s">
        <v>2174</v>
      </c>
      <c r="L560" s="23" t="s">
        <v>2163</v>
      </c>
    </row>
    <row r="561" spans="2:12" ht="22.5">
      <c r="B561" s="68" t="s">
        <v>2527</v>
      </c>
      <c r="C561" s="113" t="s">
        <v>658</v>
      </c>
      <c r="D561" s="24" t="s">
        <v>372</v>
      </c>
      <c r="E561" s="23" t="s">
        <v>60</v>
      </c>
      <c r="F561" s="23" t="s">
        <v>586</v>
      </c>
      <c r="G561" s="84" t="s">
        <v>2182</v>
      </c>
      <c r="H561" s="79">
        <v>74600000</v>
      </c>
      <c r="I561" s="79">
        <v>74600000</v>
      </c>
      <c r="J561" s="23" t="s">
        <v>2115</v>
      </c>
      <c r="K561" s="23" t="s">
        <v>2174</v>
      </c>
      <c r="L561" s="23" t="s">
        <v>2163</v>
      </c>
    </row>
    <row r="562" spans="2:12" ht="22.5">
      <c r="B562" s="68" t="s">
        <v>2527</v>
      </c>
      <c r="C562" s="113" t="s">
        <v>659</v>
      </c>
      <c r="D562" s="24" t="s">
        <v>372</v>
      </c>
      <c r="E562" s="23" t="s">
        <v>60</v>
      </c>
      <c r="F562" s="23" t="s">
        <v>586</v>
      </c>
      <c r="G562" s="84" t="s">
        <v>2182</v>
      </c>
      <c r="H562" s="79">
        <v>72000000</v>
      </c>
      <c r="I562" s="79">
        <v>72000000</v>
      </c>
      <c r="J562" s="23" t="s">
        <v>2115</v>
      </c>
      <c r="K562" s="23" t="s">
        <v>2174</v>
      </c>
      <c r="L562" s="23" t="s">
        <v>2163</v>
      </c>
    </row>
    <row r="563" spans="2:12" ht="33.75">
      <c r="B563" s="68" t="s">
        <v>2527</v>
      </c>
      <c r="C563" s="113" t="s">
        <v>660</v>
      </c>
      <c r="D563" s="24" t="s">
        <v>372</v>
      </c>
      <c r="E563" s="23" t="s">
        <v>60</v>
      </c>
      <c r="F563" s="23" t="s">
        <v>586</v>
      </c>
      <c r="G563" s="84" t="s">
        <v>2182</v>
      </c>
      <c r="H563" s="79">
        <v>65000000</v>
      </c>
      <c r="I563" s="79">
        <v>65000000</v>
      </c>
      <c r="J563" s="23" t="s">
        <v>2115</v>
      </c>
      <c r="K563" s="23" t="s">
        <v>2174</v>
      </c>
      <c r="L563" s="23" t="s">
        <v>2163</v>
      </c>
    </row>
    <row r="564" spans="2:12" ht="22.5">
      <c r="B564" s="68" t="s">
        <v>2531</v>
      </c>
      <c r="C564" s="113" t="s">
        <v>661</v>
      </c>
      <c r="D564" s="24" t="s">
        <v>459</v>
      </c>
      <c r="E564" s="23" t="s">
        <v>662</v>
      </c>
      <c r="F564" s="23" t="s">
        <v>462</v>
      </c>
      <c r="G564" s="23" t="s">
        <v>2162</v>
      </c>
      <c r="H564" s="79">
        <v>7000000000</v>
      </c>
      <c r="I564" s="79">
        <v>7000000000</v>
      </c>
      <c r="J564" s="23" t="s">
        <v>2115</v>
      </c>
      <c r="K564" s="23" t="s">
        <v>2174</v>
      </c>
      <c r="L564" s="23" t="s">
        <v>2189</v>
      </c>
    </row>
    <row r="565" spans="2:12" ht="22.5">
      <c r="B565" s="68" t="s">
        <v>2464</v>
      </c>
      <c r="C565" s="113" t="s">
        <v>663</v>
      </c>
      <c r="D565" s="24" t="s">
        <v>370</v>
      </c>
      <c r="E565" s="23" t="s">
        <v>664</v>
      </c>
      <c r="F565" s="23" t="s">
        <v>53</v>
      </c>
      <c r="G565" s="83" t="s">
        <v>2171</v>
      </c>
      <c r="H565" s="79">
        <v>280000000</v>
      </c>
      <c r="I565" s="79">
        <v>280000000</v>
      </c>
      <c r="J565" s="23" t="s">
        <v>2158</v>
      </c>
      <c r="K565" s="23" t="s">
        <v>2073</v>
      </c>
      <c r="L565" s="23" t="s">
        <v>2190</v>
      </c>
    </row>
    <row r="566" spans="2:12" ht="22.5">
      <c r="B566" s="68" t="s">
        <v>727</v>
      </c>
      <c r="C566" s="113" t="s">
        <v>665</v>
      </c>
      <c r="D566" s="23" t="s">
        <v>459</v>
      </c>
      <c r="E566" s="23" t="s">
        <v>622</v>
      </c>
      <c r="F566" s="23" t="s">
        <v>387</v>
      </c>
      <c r="G566" s="23" t="s">
        <v>2183</v>
      </c>
      <c r="H566" s="79">
        <v>400000000</v>
      </c>
      <c r="I566" s="79">
        <v>400000000</v>
      </c>
      <c r="J566" s="23" t="s">
        <v>2158</v>
      </c>
      <c r="K566" s="23" t="s">
        <v>2073</v>
      </c>
      <c r="L566" s="23" t="s">
        <v>2177</v>
      </c>
    </row>
    <row r="567" spans="2:12" ht="22.5">
      <c r="B567" s="68" t="s">
        <v>2532</v>
      </c>
      <c r="C567" s="113" t="s">
        <v>666</v>
      </c>
      <c r="D567" s="23" t="s">
        <v>459</v>
      </c>
      <c r="E567" s="23" t="s">
        <v>622</v>
      </c>
      <c r="F567" s="23" t="s">
        <v>462</v>
      </c>
      <c r="G567" s="23" t="s">
        <v>2183</v>
      </c>
      <c r="H567" s="79">
        <v>100000000</v>
      </c>
      <c r="I567" s="79">
        <v>100000000</v>
      </c>
      <c r="J567" s="23" t="s">
        <v>2158</v>
      </c>
      <c r="K567" s="23" t="s">
        <v>2073</v>
      </c>
      <c r="L567" s="23" t="s">
        <v>2177</v>
      </c>
    </row>
    <row r="568" spans="2:12" ht="22.5">
      <c r="B568" s="68" t="s">
        <v>2463</v>
      </c>
      <c r="C568" s="113" t="s">
        <v>667</v>
      </c>
      <c r="D568" s="23" t="s">
        <v>459</v>
      </c>
      <c r="E568" s="23" t="s">
        <v>622</v>
      </c>
      <c r="F568" s="23" t="s">
        <v>462</v>
      </c>
      <c r="G568" s="23" t="s">
        <v>2183</v>
      </c>
      <c r="H568" s="79">
        <v>400000000</v>
      </c>
      <c r="I568" s="79">
        <v>400000000</v>
      </c>
      <c r="J568" s="23" t="s">
        <v>2158</v>
      </c>
      <c r="K568" s="23" t="s">
        <v>2073</v>
      </c>
      <c r="L568" s="23" t="s">
        <v>2177</v>
      </c>
    </row>
    <row r="569" spans="2:12" ht="15">
      <c r="B569" s="68" t="s">
        <v>2533</v>
      </c>
      <c r="C569" s="113" t="s">
        <v>668</v>
      </c>
      <c r="D569" s="24" t="s">
        <v>669</v>
      </c>
      <c r="E569" s="23" t="s">
        <v>670</v>
      </c>
      <c r="F569" s="23" t="s">
        <v>376</v>
      </c>
      <c r="G569" s="23" t="s">
        <v>2162</v>
      </c>
      <c r="H569" s="79">
        <v>700000000</v>
      </c>
      <c r="I569" s="79">
        <v>700000000</v>
      </c>
      <c r="J569" s="23" t="s">
        <v>2158</v>
      </c>
      <c r="K569" s="23" t="s">
        <v>2073</v>
      </c>
      <c r="L569" s="23" t="s">
        <v>2172</v>
      </c>
    </row>
    <row r="570" spans="2:12" ht="22.5">
      <c r="B570" s="68" t="s">
        <v>2525</v>
      </c>
      <c r="C570" s="113" t="s">
        <v>671</v>
      </c>
      <c r="D570" s="24" t="s">
        <v>459</v>
      </c>
      <c r="E570" s="23" t="s">
        <v>367</v>
      </c>
      <c r="F570" s="23" t="s">
        <v>427</v>
      </c>
      <c r="G570" s="83" t="s">
        <v>2171</v>
      </c>
      <c r="H570" s="79">
        <v>1100000000</v>
      </c>
      <c r="I570" s="79">
        <v>1100000000</v>
      </c>
      <c r="J570" s="23" t="s">
        <v>2158</v>
      </c>
      <c r="K570" s="23" t="s">
        <v>2073</v>
      </c>
      <c r="L570" s="23" t="s">
        <v>2172</v>
      </c>
    </row>
    <row r="571" spans="2:12" ht="22.5">
      <c r="B571" s="68" t="s">
        <v>1664</v>
      </c>
      <c r="C571" s="113" t="s">
        <v>672</v>
      </c>
      <c r="D571" s="24" t="s">
        <v>459</v>
      </c>
      <c r="E571" s="23" t="s">
        <v>367</v>
      </c>
      <c r="F571" s="23" t="s">
        <v>462</v>
      </c>
      <c r="G571" s="39" t="s">
        <v>2175</v>
      </c>
      <c r="H571" s="79">
        <v>70000000</v>
      </c>
      <c r="I571" s="79">
        <v>70000000</v>
      </c>
      <c r="J571" s="23" t="s">
        <v>2158</v>
      </c>
      <c r="K571" s="23" t="s">
        <v>2073</v>
      </c>
      <c r="L571" s="23" t="s">
        <v>2172</v>
      </c>
    </row>
    <row r="572" spans="2:12" ht="22.5">
      <c r="B572" s="68" t="s">
        <v>1664</v>
      </c>
      <c r="C572" s="113" t="s">
        <v>673</v>
      </c>
      <c r="D572" s="24" t="s">
        <v>459</v>
      </c>
      <c r="E572" s="23" t="s">
        <v>367</v>
      </c>
      <c r="F572" s="23" t="s">
        <v>462</v>
      </c>
      <c r="G572" s="39" t="s">
        <v>2175</v>
      </c>
      <c r="H572" s="79">
        <v>20000000</v>
      </c>
      <c r="I572" s="79">
        <v>20000000</v>
      </c>
      <c r="J572" s="23" t="s">
        <v>2158</v>
      </c>
      <c r="K572" s="23" t="s">
        <v>2073</v>
      </c>
      <c r="L572" s="23" t="s">
        <v>2172</v>
      </c>
    </row>
    <row r="573" spans="2:12" ht="22.5">
      <c r="B573" s="68" t="s">
        <v>1664</v>
      </c>
      <c r="C573" s="113" t="s">
        <v>674</v>
      </c>
      <c r="D573" s="24" t="s">
        <v>459</v>
      </c>
      <c r="E573" s="23" t="s">
        <v>367</v>
      </c>
      <c r="F573" s="23" t="s">
        <v>462</v>
      </c>
      <c r="G573" s="39" t="s">
        <v>2175</v>
      </c>
      <c r="H573" s="79">
        <v>85000000</v>
      </c>
      <c r="I573" s="79">
        <v>85000000</v>
      </c>
      <c r="J573" s="23" t="s">
        <v>2072</v>
      </c>
      <c r="K573" s="23" t="s">
        <v>2073</v>
      </c>
      <c r="L573" s="23" t="s">
        <v>2172</v>
      </c>
    </row>
    <row r="574" spans="2:12" ht="15">
      <c r="B574" s="68" t="s">
        <v>2534</v>
      </c>
      <c r="C574" s="113" t="s">
        <v>675</v>
      </c>
      <c r="D574" s="23" t="s">
        <v>459</v>
      </c>
      <c r="E574" s="23" t="s">
        <v>622</v>
      </c>
      <c r="F574" s="23" t="s">
        <v>387</v>
      </c>
      <c r="G574" s="23" t="s">
        <v>2183</v>
      </c>
      <c r="H574" s="79">
        <v>100000000</v>
      </c>
      <c r="I574" s="79">
        <v>100000000</v>
      </c>
      <c r="J574" s="23" t="s">
        <v>2158</v>
      </c>
      <c r="K574" s="23" t="s">
        <v>2073</v>
      </c>
      <c r="L574" s="23" t="s">
        <v>2177</v>
      </c>
    </row>
    <row r="575" spans="2:12" ht="15">
      <c r="B575" s="68" t="s">
        <v>2501</v>
      </c>
      <c r="C575" s="113" t="s">
        <v>676</v>
      </c>
      <c r="D575" s="27" t="s">
        <v>370</v>
      </c>
      <c r="E575" s="23" t="s">
        <v>630</v>
      </c>
      <c r="F575" s="23" t="s">
        <v>376</v>
      </c>
      <c r="G575" s="86" t="s">
        <v>2182</v>
      </c>
      <c r="H575" s="79">
        <v>840000000</v>
      </c>
      <c r="I575" s="79">
        <v>840000000</v>
      </c>
      <c r="J575" s="88" t="s">
        <v>2115</v>
      </c>
      <c r="K575" s="88" t="s">
        <v>2186</v>
      </c>
      <c r="L575" s="23" t="s">
        <v>2163</v>
      </c>
    </row>
    <row r="576" spans="2:12" ht="22.5">
      <c r="B576" s="68" t="s">
        <v>2501</v>
      </c>
      <c r="C576" s="113" t="s">
        <v>677</v>
      </c>
      <c r="D576" s="27" t="s">
        <v>370</v>
      </c>
      <c r="E576" s="23" t="s">
        <v>630</v>
      </c>
      <c r="F576" s="23" t="s">
        <v>53</v>
      </c>
      <c r="G576" s="86" t="s">
        <v>2182</v>
      </c>
      <c r="H576" s="79">
        <v>225000000</v>
      </c>
      <c r="I576" s="79">
        <v>225000000</v>
      </c>
      <c r="J576" s="88" t="s">
        <v>2072</v>
      </c>
      <c r="K576" s="23" t="s">
        <v>2073</v>
      </c>
      <c r="L576" s="23" t="s">
        <v>2163</v>
      </c>
    </row>
    <row r="577" spans="2:12" ht="33.75">
      <c r="B577" s="68" t="s">
        <v>2501</v>
      </c>
      <c r="C577" s="113" t="s">
        <v>678</v>
      </c>
      <c r="D577" s="27" t="s">
        <v>370</v>
      </c>
      <c r="E577" s="23" t="s">
        <v>636</v>
      </c>
      <c r="F577" s="23" t="s">
        <v>53</v>
      </c>
      <c r="G577" s="86" t="s">
        <v>2182</v>
      </c>
      <c r="H577" s="79">
        <v>220000000</v>
      </c>
      <c r="I577" s="79">
        <v>220000000</v>
      </c>
      <c r="J577" s="88" t="s">
        <v>2072</v>
      </c>
      <c r="K577" s="23" t="s">
        <v>2073</v>
      </c>
      <c r="L577" s="23" t="s">
        <v>2163</v>
      </c>
    </row>
    <row r="578" spans="2:12" ht="15">
      <c r="B578" s="68" t="s">
        <v>2501</v>
      </c>
      <c r="C578" s="113" t="s">
        <v>679</v>
      </c>
      <c r="D578" s="27" t="s">
        <v>370</v>
      </c>
      <c r="E578" s="23" t="s">
        <v>630</v>
      </c>
      <c r="F578" s="23" t="s">
        <v>53</v>
      </c>
      <c r="G578" s="86" t="s">
        <v>2182</v>
      </c>
      <c r="H578" s="79">
        <v>530000000</v>
      </c>
      <c r="I578" s="79">
        <v>530000000</v>
      </c>
      <c r="J578" s="88" t="s">
        <v>2072</v>
      </c>
      <c r="K578" s="23" t="s">
        <v>2073</v>
      </c>
      <c r="L578" s="23" t="s">
        <v>2163</v>
      </c>
    </row>
    <row r="579" spans="2:12" ht="22.5">
      <c r="B579" s="68" t="s">
        <v>2501</v>
      </c>
      <c r="C579" s="113" t="s">
        <v>680</v>
      </c>
      <c r="D579" s="27" t="s">
        <v>370</v>
      </c>
      <c r="E579" s="23" t="s">
        <v>630</v>
      </c>
      <c r="F579" s="23" t="s">
        <v>53</v>
      </c>
      <c r="G579" s="86" t="s">
        <v>2182</v>
      </c>
      <c r="H579" s="79">
        <v>590000000</v>
      </c>
      <c r="I579" s="79">
        <v>590000000</v>
      </c>
      <c r="J579" s="88" t="s">
        <v>2072</v>
      </c>
      <c r="K579" s="23" t="s">
        <v>2073</v>
      </c>
      <c r="L579" s="23" t="s">
        <v>2163</v>
      </c>
    </row>
    <row r="580" spans="2:12" ht="22.5">
      <c r="B580" s="68" t="s">
        <v>2501</v>
      </c>
      <c r="C580" s="113" t="s">
        <v>681</v>
      </c>
      <c r="D580" s="27" t="s">
        <v>370</v>
      </c>
      <c r="E580" s="23" t="s">
        <v>630</v>
      </c>
      <c r="F580" s="23" t="s">
        <v>53</v>
      </c>
      <c r="G580" s="86" t="s">
        <v>2182</v>
      </c>
      <c r="H580" s="79">
        <v>466700000</v>
      </c>
      <c r="I580" s="79">
        <v>466700000</v>
      </c>
      <c r="J580" s="88" t="s">
        <v>2072</v>
      </c>
      <c r="K580" s="23" t="s">
        <v>2073</v>
      </c>
      <c r="L580" s="23" t="s">
        <v>2163</v>
      </c>
    </row>
    <row r="581" spans="2:12" ht="22.5">
      <c r="B581" s="68" t="s">
        <v>2501</v>
      </c>
      <c r="C581" s="113" t="s">
        <v>682</v>
      </c>
      <c r="D581" s="27" t="s">
        <v>370</v>
      </c>
      <c r="E581" s="23" t="s">
        <v>630</v>
      </c>
      <c r="F581" s="23" t="s">
        <v>53</v>
      </c>
      <c r="G581" s="86" t="s">
        <v>2182</v>
      </c>
      <c r="H581" s="79">
        <v>589000000</v>
      </c>
      <c r="I581" s="79">
        <v>589000000</v>
      </c>
      <c r="J581" s="88" t="s">
        <v>2072</v>
      </c>
      <c r="K581" s="23" t="s">
        <v>2073</v>
      </c>
      <c r="L581" s="23" t="s">
        <v>2163</v>
      </c>
    </row>
    <row r="582" spans="2:12" ht="22.5">
      <c r="B582" s="68" t="s">
        <v>2501</v>
      </c>
      <c r="C582" s="113" t="s">
        <v>683</v>
      </c>
      <c r="D582" s="23" t="s">
        <v>684</v>
      </c>
      <c r="E582" s="23" t="s">
        <v>685</v>
      </c>
      <c r="F582" s="23" t="s">
        <v>48</v>
      </c>
      <c r="G582" s="86" t="s">
        <v>2182</v>
      </c>
      <c r="H582" s="79">
        <v>55000000</v>
      </c>
      <c r="I582" s="79">
        <v>55000000</v>
      </c>
      <c r="J582" s="88" t="s">
        <v>2072</v>
      </c>
      <c r="K582" s="23" t="s">
        <v>2073</v>
      </c>
      <c r="L582" s="23" t="s">
        <v>2163</v>
      </c>
    </row>
    <row r="583" spans="2:12" ht="22.5">
      <c r="B583" s="68" t="s">
        <v>2501</v>
      </c>
      <c r="C583" s="113" t="s">
        <v>686</v>
      </c>
      <c r="D583" s="27" t="s">
        <v>370</v>
      </c>
      <c r="E583" s="23" t="s">
        <v>634</v>
      </c>
      <c r="F583" s="23" t="s">
        <v>53</v>
      </c>
      <c r="G583" s="86" t="s">
        <v>2182</v>
      </c>
      <c r="H583" s="79">
        <v>220000000</v>
      </c>
      <c r="I583" s="79">
        <v>220000000</v>
      </c>
      <c r="J583" s="88" t="s">
        <v>2072</v>
      </c>
      <c r="K583" s="23" t="s">
        <v>2073</v>
      </c>
      <c r="L583" s="23" t="s">
        <v>2163</v>
      </c>
    </row>
    <row r="584" spans="2:12" ht="15">
      <c r="B584" s="68" t="s">
        <v>2501</v>
      </c>
      <c r="C584" s="113" t="s">
        <v>687</v>
      </c>
      <c r="D584" s="27" t="s">
        <v>688</v>
      </c>
      <c r="E584" s="23" t="s">
        <v>689</v>
      </c>
      <c r="F584" s="23" t="s">
        <v>53</v>
      </c>
      <c r="G584" s="86" t="s">
        <v>2182</v>
      </c>
      <c r="H584" s="79">
        <v>230000000</v>
      </c>
      <c r="I584" s="79">
        <v>230000000</v>
      </c>
      <c r="J584" s="89" t="s">
        <v>2072</v>
      </c>
      <c r="K584" s="23" t="s">
        <v>2073</v>
      </c>
      <c r="L584" s="23" t="s">
        <v>2163</v>
      </c>
    </row>
    <row r="585" spans="2:12" ht="15">
      <c r="B585" s="68" t="s">
        <v>2501</v>
      </c>
      <c r="C585" s="113" t="s">
        <v>690</v>
      </c>
      <c r="D585" s="23" t="s">
        <v>370</v>
      </c>
      <c r="E585" s="23" t="s">
        <v>622</v>
      </c>
      <c r="F585" s="23" t="s">
        <v>53</v>
      </c>
      <c r="G585" s="86" t="s">
        <v>2182</v>
      </c>
      <c r="H585" s="79">
        <v>588000000</v>
      </c>
      <c r="I585" s="79">
        <v>588000000</v>
      </c>
      <c r="J585" s="89" t="s">
        <v>2072</v>
      </c>
      <c r="K585" s="23" t="s">
        <v>2073</v>
      </c>
      <c r="L585" s="23" t="s">
        <v>2163</v>
      </c>
    </row>
    <row r="586" spans="2:12" ht="22.5">
      <c r="B586" s="68" t="s">
        <v>2501</v>
      </c>
      <c r="C586" s="113" t="s">
        <v>691</v>
      </c>
      <c r="D586" s="27" t="s">
        <v>370</v>
      </c>
      <c r="E586" s="23" t="s">
        <v>630</v>
      </c>
      <c r="F586" s="23" t="s">
        <v>376</v>
      </c>
      <c r="G586" s="86" t="s">
        <v>2182</v>
      </c>
      <c r="H586" s="79">
        <v>796000000</v>
      </c>
      <c r="I586" s="79">
        <v>796000000</v>
      </c>
      <c r="J586" s="89" t="s">
        <v>2115</v>
      </c>
      <c r="K586" s="89" t="s">
        <v>2186</v>
      </c>
      <c r="L586" s="23" t="s">
        <v>2163</v>
      </c>
    </row>
    <row r="587" spans="2:12" ht="33.75">
      <c r="B587" s="68" t="s">
        <v>2527</v>
      </c>
      <c r="C587" s="113" t="s">
        <v>692</v>
      </c>
      <c r="D587" s="27" t="s">
        <v>370</v>
      </c>
      <c r="E587" s="23" t="s">
        <v>367</v>
      </c>
      <c r="F587" s="23" t="s">
        <v>632</v>
      </c>
      <c r="G587" s="86" t="s">
        <v>2182</v>
      </c>
      <c r="H587" s="79">
        <v>79600000</v>
      </c>
      <c r="I587" s="79">
        <v>79600000</v>
      </c>
      <c r="J587" s="89" t="s">
        <v>2115</v>
      </c>
      <c r="K587" s="89" t="s">
        <v>2186</v>
      </c>
      <c r="L587" s="23" t="s">
        <v>2163</v>
      </c>
    </row>
    <row r="588" spans="2:12" ht="22.5">
      <c r="B588" s="68" t="s">
        <v>2501</v>
      </c>
      <c r="C588" s="113" t="s">
        <v>693</v>
      </c>
      <c r="D588" s="27" t="s">
        <v>370</v>
      </c>
      <c r="E588" s="23" t="s">
        <v>634</v>
      </c>
      <c r="F588" s="23" t="s">
        <v>53</v>
      </c>
      <c r="G588" s="86" t="s">
        <v>2182</v>
      </c>
      <c r="H588" s="79">
        <v>242157450</v>
      </c>
      <c r="I588" s="79">
        <v>242157450</v>
      </c>
      <c r="J588" s="88" t="s">
        <v>2072</v>
      </c>
      <c r="K588" s="23" t="s">
        <v>2073</v>
      </c>
      <c r="L588" s="23" t="s">
        <v>2163</v>
      </c>
    </row>
    <row r="589" spans="2:12" ht="15">
      <c r="B589" s="68" t="s">
        <v>2501</v>
      </c>
      <c r="C589" s="113" t="s">
        <v>694</v>
      </c>
      <c r="D589" s="27" t="s">
        <v>459</v>
      </c>
      <c r="E589" s="23" t="s">
        <v>630</v>
      </c>
      <c r="F589" s="23" t="s">
        <v>376</v>
      </c>
      <c r="G589" s="86" t="s">
        <v>2182</v>
      </c>
      <c r="H589" s="79">
        <v>723977598</v>
      </c>
      <c r="I589" s="79">
        <v>723977598</v>
      </c>
      <c r="J589" s="88" t="s">
        <v>2115</v>
      </c>
      <c r="K589" s="88" t="s">
        <v>2186</v>
      </c>
      <c r="L589" s="23" t="s">
        <v>2163</v>
      </c>
    </row>
    <row r="590" spans="2:12" ht="22.5">
      <c r="B590" s="68" t="s">
        <v>2501</v>
      </c>
      <c r="C590" s="113" t="s">
        <v>695</v>
      </c>
      <c r="D590" s="27" t="s">
        <v>459</v>
      </c>
      <c r="E590" s="23" t="s">
        <v>636</v>
      </c>
      <c r="F590" s="23" t="s">
        <v>53</v>
      </c>
      <c r="G590" s="86" t="s">
        <v>2182</v>
      </c>
      <c r="H590" s="79">
        <v>172209203</v>
      </c>
      <c r="I590" s="79">
        <v>172209203</v>
      </c>
      <c r="J590" s="88" t="s">
        <v>2072</v>
      </c>
      <c r="K590" s="23" t="s">
        <v>2073</v>
      </c>
      <c r="L590" s="23" t="s">
        <v>2163</v>
      </c>
    </row>
    <row r="591" spans="2:12" ht="33.75">
      <c r="B591" s="68" t="s">
        <v>2535</v>
      </c>
      <c r="C591" s="113" t="s">
        <v>696</v>
      </c>
      <c r="D591" s="24" t="s">
        <v>372</v>
      </c>
      <c r="E591" s="23" t="s">
        <v>622</v>
      </c>
      <c r="F591" s="23" t="s">
        <v>53</v>
      </c>
      <c r="G591" s="83" t="s">
        <v>2171</v>
      </c>
      <c r="H591" s="79">
        <v>2016000000</v>
      </c>
      <c r="I591" s="79">
        <v>2016000000</v>
      </c>
      <c r="J591" s="23" t="s">
        <v>2158</v>
      </c>
      <c r="K591" s="23" t="s">
        <v>2073</v>
      </c>
      <c r="L591" s="23" t="s">
        <v>2169</v>
      </c>
    </row>
    <row r="592" spans="2:12" ht="22.5">
      <c r="B592" s="68" t="s">
        <v>2463</v>
      </c>
      <c r="C592" s="113" t="s">
        <v>449</v>
      </c>
      <c r="D592" s="24" t="s">
        <v>697</v>
      </c>
      <c r="E592" s="23" t="s">
        <v>157</v>
      </c>
      <c r="F592" s="23" t="s">
        <v>387</v>
      </c>
      <c r="G592" s="72" t="s">
        <v>2182</v>
      </c>
      <c r="H592" s="79">
        <v>1767273645</v>
      </c>
      <c r="I592" s="79">
        <v>1767273645</v>
      </c>
      <c r="J592" s="23" t="s">
        <v>2158</v>
      </c>
      <c r="K592" s="23" t="s">
        <v>2073</v>
      </c>
      <c r="L592" s="23" t="s">
        <v>2165</v>
      </c>
    </row>
    <row r="593" spans="2:12" ht="22.5">
      <c r="B593" s="68" t="s">
        <v>2536</v>
      </c>
      <c r="C593" s="113" t="s">
        <v>698</v>
      </c>
      <c r="D593" s="24" t="s">
        <v>459</v>
      </c>
      <c r="E593" s="23" t="s">
        <v>172</v>
      </c>
      <c r="F593" s="23" t="s">
        <v>53</v>
      </c>
      <c r="G593" s="23" t="s">
        <v>2164</v>
      </c>
      <c r="H593" s="79">
        <v>385689731</v>
      </c>
      <c r="I593" s="79">
        <v>385689731</v>
      </c>
      <c r="J593" s="23" t="s">
        <v>2158</v>
      </c>
      <c r="K593" s="23" t="s">
        <v>2073</v>
      </c>
      <c r="L593" s="23" t="s">
        <v>2165</v>
      </c>
    </row>
    <row r="594" spans="2:12" ht="15">
      <c r="B594" s="68" t="s">
        <v>2463</v>
      </c>
      <c r="C594" s="113" t="s">
        <v>699</v>
      </c>
      <c r="D594" s="24" t="s">
        <v>459</v>
      </c>
      <c r="E594" s="23" t="s">
        <v>700</v>
      </c>
      <c r="F594" s="23" t="s">
        <v>387</v>
      </c>
      <c r="G594" s="72" t="s">
        <v>2182</v>
      </c>
      <c r="H594" s="79">
        <v>700000000</v>
      </c>
      <c r="I594" s="79">
        <v>700000000</v>
      </c>
      <c r="J594" s="23" t="s">
        <v>2072</v>
      </c>
      <c r="K594" s="23" t="s">
        <v>2073</v>
      </c>
      <c r="L594" s="23" t="s">
        <v>2165</v>
      </c>
    </row>
    <row r="595" spans="2:12" ht="22.5">
      <c r="B595" s="68" t="s">
        <v>2463</v>
      </c>
      <c r="C595" s="113" t="s">
        <v>701</v>
      </c>
      <c r="D595" s="24" t="s">
        <v>697</v>
      </c>
      <c r="E595" s="23" t="s">
        <v>700</v>
      </c>
      <c r="F595" s="23" t="s">
        <v>387</v>
      </c>
      <c r="G595" s="72" t="s">
        <v>2182</v>
      </c>
      <c r="H595" s="79">
        <v>500000000</v>
      </c>
      <c r="I595" s="79">
        <v>500000000</v>
      </c>
      <c r="J595" s="23" t="s">
        <v>2158</v>
      </c>
      <c r="K595" s="23" t="s">
        <v>2073</v>
      </c>
      <c r="L595" s="23" t="s">
        <v>2165</v>
      </c>
    </row>
    <row r="596" spans="2:12" ht="22.5">
      <c r="B596" s="68" t="s">
        <v>2463</v>
      </c>
      <c r="C596" s="113" t="s">
        <v>702</v>
      </c>
      <c r="D596" s="24" t="s">
        <v>370</v>
      </c>
      <c r="E596" s="23" t="s">
        <v>57</v>
      </c>
      <c r="F596" s="23" t="s">
        <v>48</v>
      </c>
      <c r="G596" s="72" t="s">
        <v>2182</v>
      </c>
      <c r="H596" s="79">
        <v>50000000</v>
      </c>
      <c r="I596" s="79">
        <v>50000000</v>
      </c>
      <c r="J596" s="23" t="s">
        <v>2158</v>
      </c>
      <c r="K596" s="23" t="s">
        <v>2073</v>
      </c>
      <c r="L596" s="23" t="s">
        <v>2165</v>
      </c>
    </row>
    <row r="597" spans="2:12" ht="15">
      <c r="B597" s="68" t="s">
        <v>727</v>
      </c>
      <c r="C597" s="113" t="s">
        <v>703</v>
      </c>
      <c r="D597" s="24" t="s">
        <v>459</v>
      </c>
      <c r="E597" s="23" t="s">
        <v>367</v>
      </c>
      <c r="F597" s="23" t="s">
        <v>387</v>
      </c>
      <c r="G597" s="23" t="s">
        <v>2164</v>
      </c>
      <c r="H597" s="79">
        <v>1004432629</v>
      </c>
      <c r="I597" s="79">
        <v>1004432629</v>
      </c>
      <c r="J597" s="23" t="s">
        <v>2158</v>
      </c>
      <c r="K597" s="23" t="s">
        <v>2073</v>
      </c>
      <c r="L597" s="23" t="s">
        <v>2165</v>
      </c>
    </row>
    <row r="598" spans="2:12" ht="22.5">
      <c r="B598" s="68" t="s">
        <v>704</v>
      </c>
      <c r="C598" s="120" t="s">
        <v>705</v>
      </c>
      <c r="D598" s="24" t="s">
        <v>697</v>
      </c>
      <c r="E598" s="46" t="s">
        <v>706</v>
      </c>
      <c r="F598" s="46" t="s">
        <v>387</v>
      </c>
      <c r="G598" s="46" t="s">
        <v>2171</v>
      </c>
      <c r="H598" s="79">
        <v>9240000</v>
      </c>
      <c r="I598" s="79">
        <v>9240000</v>
      </c>
      <c r="J598" s="23" t="s">
        <v>2072</v>
      </c>
      <c r="K598" s="23" t="s">
        <v>2073</v>
      </c>
      <c r="L598" s="46" t="s">
        <v>2191</v>
      </c>
    </row>
    <row r="599" spans="2:12" ht="22.5">
      <c r="B599" s="68">
        <v>72151600</v>
      </c>
      <c r="C599" s="120" t="s">
        <v>707</v>
      </c>
      <c r="D599" s="24" t="s">
        <v>708</v>
      </c>
      <c r="E599" s="46" t="s">
        <v>709</v>
      </c>
      <c r="F599" s="46" t="s">
        <v>710</v>
      </c>
      <c r="G599" s="46" t="s">
        <v>2192</v>
      </c>
      <c r="H599" s="79">
        <v>10507860</v>
      </c>
      <c r="I599" s="79">
        <v>10507860</v>
      </c>
      <c r="J599" s="23" t="s">
        <v>2072</v>
      </c>
      <c r="K599" s="23" t="s">
        <v>2073</v>
      </c>
      <c r="L599" s="46" t="s">
        <v>2193</v>
      </c>
    </row>
    <row r="600" spans="2:12" ht="22.5">
      <c r="B600" s="68">
        <v>30171600</v>
      </c>
      <c r="C600" s="120" t="s">
        <v>711</v>
      </c>
      <c r="D600" s="24" t="s">
        <v>708</v>
      </c>
      <c r="E600" s="46" t="s">
        <v>709</v>
      </c>
      <c r="F600" s="46" t="s">
        <v>710</v>
      </c>
      <c r="G600" s="46" t="s">
        <v>2192</v>
      </c>
      <c r="H600" s="79">
        <v>10718400</v>
      </c>
      <c r="I600" s="79">
        <v>10718400</v>
      </c>
      <c r="J600" s="23" t="s">
        <v>2072</v>
      </c>
      <c r="K600" s="23" t="s">
        <v>2073</v>
      </c>
      <c r="L600" s="46" t="s">
        <v>2193</v>
      </c>
    </row>
    <row r="601" spans="2:12" ht="33.75">
      <c r="B601" s="68" t="s">
        <v>704</v>
      </c>
      <c r="C601" s="113" t="s">
        <v>347</v>
      </c>
      <c r="D601" s="24" t="s">
        <v>372</v>
      </c>
      <c r="E601" s="23" t="s">
        <v>177</v>
      </c>
      <c r="F601" s="23" t="s">
        <v>350</v>
      </c>
      <c r="G601" s="23" t="s">
        <v>2157</v>
      </c>
      <c r="H601" s="79">
        <f>4000000+46710883</f>
        <v>50710883</v>
      </c>
      <c r="I601" s="79">
        <v>50710883</v>
      </c>
      <c r="J601" s="23" t="s">
        <v>2158</v>
      </c>
      <c r="K601" s="23" t="s">
        <v>2073</v>
      </c>
      <c r="L601" s="23" t="s">
        <v>2159</v>
      </c>
    </row>
    <row r="602" spans="2:12" ht="33.75">
      <c r="B602" s="68" t="s">
        <v>2501</v>
      </c>
      <c r="C602" s="119" t="s">
        <v>712</v>
      </c>
      <c r="D602" s="24" t="s">
        <v>372</v>
      </c>
      <c r="E602" s="23" t="s">
        <v>172</v>
      </c>
      <c r="F602" s="23" t="s">
        <v>376</v>
      </c>
      <c r="G602" s="84" t="s">
        <v>2182</v>
      </c>
      <c r="H602" s="79">
        <f>1005723172+24540828</f>
        <v>1030264000</v>
      </c>
      <c r="I602" s="79">
        <f>1005723172+24540828</f>
        <v>1030264000</v>
      </c>
      <c r="J602" s="23" t="s">
        <v>2115</v>
      </c>
      <c r="K602" s="23" t="s">
        <v>2174</v>
      </c>
      <c r="L602" s="23" t="s">
        <v>2163</v>
      </c>
    </row>
    <row r="603" spans="2:12" ht="22.5">
      <c r="B603" s="68">
        <v>80111504</v>
      </c>
      <c r="C603" s="113" t="s">
        <v>713</v>
      </c>
      <c r="D603" s="24" t="s">
        <v>459</v>
      </c>
      <c r="E603" s="23" t="s">
        <v>157</v>
      </c>
      <c r="F603" s="23" t="s">
        <v>714</v>
      </c>
      <c r="G603" s="23" t="s">
        <v>2194</v>
      </c>
      <c r="H603" s="79">
        <f>1508496211+1500000000+2000000000</f>
        <v>5008496211</v>
      </c>
      <c r="I603" s="79">
        <f>1508496211+1500000000+2000000000</f>
        <v>5008496211</v>
      </c>
      <c r="J603" s="23" t="s">
        <v>2115</v>
      </c>
      <c r="K603" s="23" t="s">
        <v>2174</v>
      </c>
      <c r="L603" s="23" t="s">
        <v>2177</v>
      </c>
    </row>
    <row r="604" spans="2:12" ht="22.5">
      <c r="B604" s="68" t="s">
        <v>2537</v>
      </c>
      <c r="C604" s="113" t="s">
        <v>715</v>
      </c>
      <c r="D604" s="23" t="s">
        <v>459</v>
      </c>
      <c r="E604" s="23" t="s">
        <v>622</v>
      </c>
      <c r="F604" s="23" t="s">
        <v>387</v>
      </c>
      <c r="G604" s="23" t="s">
        <v>2195</v>
      </c>
      <c r="H604" s="79">
        <f>982178889+3066821111</f>
        <v>4049000000</v>
      </c>
      <c r="I604" s="79">
        <f>982178889+3066821111</f>
        <v>4049000000</v>
      </c>
      <c r="J604" s="23" t="s">
        <v>2158</v>
      </c>
      <c r="K604" s="23" t="s">
        <v>2073</v>
      </c>
      <c r="L604" s="23" t="s">
        <v>2177</v>
      </c>
    </row>
    <row r="605" spans="2:12" ht="15">
      <c r="B605" s="68" t="s">
        <v>2464</v>
      </c>
      <c r="C605" s="113" t="s">
        <v>716</v>
      </c>
      <c r="D605" s="24" t="s">
        <v>459</v>
      </c>
      <c r="E605" s="23" t="s">
        <v>57</v>
      </c>
      <c r="F605" s="23" t="s">
        <v>53</v>
      </c>
      <c r="G605" s="23" t="s">
        <v>2164</v>
      </c>
      <c r="H605" s="79">
        <v>385689731</v>
      </c>
      <c r="I605" s="79">
        <v>385689731</v>
      </c>
      <c r="J605" s="23" t="s">
        <v>2158</v>
      </c>
      <c r="K605" s="23" t="s">
        <v>2073</v>
      </c>
      <c r="L605" s="23" t="s">
        <v>2165</v>
      </c>
    </row>
    <row r="606" spans="2:12" ht="22.5">
      <c r="B606" s="68" t="s">
        <v>183</v>
      </c>
      <c r="C606" s="113" t="s">
        <v>717</v>
      </c>
      <c r="D606" s="24" t="s">
        <v>459</v>
      </c>
      <c r="E606" s="23" t="s">
        <v>367</v>
      </c>
      <c r="F606" s="23" t="s">
        <v>387</v>
      </c>
      <c r="G606" s="23" t="s">
        <v>2162</v>
      </c>
      <c r="H606" s="79">
        <v>1000000000</v>
      </c>
      <c r="I606" s="79">
        <v>1000000000</v>
      </c>
      <c r="J606" s="23" t="s">
        <v>2158</v>
      </c>
      <c r="K606" s="23" t="s">
        <v>2073</v>
      </c>
      <c r="L606" s="23" t="s">
        <v>2172</v>
      </c>
    </row>
    <row r="607" spans="2:12" ht="22.5">
      <c r="B607" s="68" t="s">
        <v>2501</v>
      </c>
      <c r="C607" s="113" t="s">
        <v>718</v>
      </c>
      <c r="D607" s="24" t="s">
        <v>459</v>
      </c>
      <c r="E607" s="23" t="s">
        <v>719</v>
      </c>
      <c r="F607" s="23" t="s">
        <v>462</v>
      </c>
      <c r="G607" s="23" t="s">
        <v>2196</v>
      </c>
      <c r="H607" s="79">
        <v>5000000000</v>
      </c>
      <c r="I607" s="79">
        <v>5000000000</v>
      </c>
      <c r="J607" s="23" t="s">
        <v>2115</v>
      </c>
      <c r="K607" s="23" t="s">
        <v>2174</v>
      </c>
      <c r="L607" s="23" t="s">
        <v>2163</v>
      </c>
    </row>
    <row r="608" spans="2:12" ht="15">
      <c r="B608" s="68" t="s">
        <v>2501</v>
      </c>
      <c r="C608" s="113" t="s">
        <v>720</v>
      </c>
      <c r="D608" s="24" t="s">
        <v>372</v>
      </c>
      <c r="E608" s="23" t="s">
        <v>721</v>
      </c>
      <c r="F608" s="23" t="s">
        <v>376</v>
      </c>
      <c r="G608" s="23" t="s">
        <v>2196</v>
      </c>
      <c r="H608" s="79">
        <v>3000000000</v>
      </c>
      <c r="I608" s="79">
        <v>3000000000</v>
      </c>
      <c r="J608" s="23" t="s">
        <v>2115</v>
      </c>
      <c r="K608" s="23" t="s">
        <v>2174</v>
      </c>
      <c r="L608" s="23" t="s">
        <v>2163</v>
      </c>
    </row>
    <row r="609" spans="2:12" ht="15">
      <c r="B609" s="68" t="s">
        <v>2501</v>
      </c>
      <c r="C609" s="113" t="s">
        <v>722</v>
      </c>
      <c r="D609" s="24" t="s">
        <v>370</v>
      </c>
      <c r="E609" s="23" t="s">
        <v>161</v>
      </c>
      <c r="F609" s="23" t="s">
        <v>376</v>
      </c>
      <c r="G609" s="23" t="s">
        <v>2170</v>
      </c>
      <c r="H609" s="79">
        <f>1529360185+108496211</f>
        <v>1637856396</v>
      </c>
      <c r="I609" s="79">
        <f>1529360185+108496211</f>
        <v>1637856396</v>
      </c>
      <c r="J609" s="23" t="s">
        <v>2115</v>
      </c>
      <c r="K609" s="23" t="s">
        <v>2174</v>
      </c>
      <c r="L609" s="23" t="s">
        <v>2163</v>
      </c>
    </row>
    <row r="610" spans="2:12" ht="33.75">
      <c r="B610" s="68" t="s">
        <v>2501</v>
      </c>
      <c r="C610" s="113" t="s">
        <v>723</v>
      </c>
      <c r="D610" s="24" t="s">
        <v>724</v>
      </c>
      <c r="E610" s="23" t="s">
        <v>725</v>
      </c>
      <c r="F610" s="23" t="s">
        <v>387</v>
      </c>
      <c r="G610" s="84" t="s">
        <v>2197</v>
      </c>
      <c r="H610" s="79">
        <v>2136600000</v>
      </c>
      <c r="I610" s="79">
        <v>2136600000</v>
      </c>
      <c r="J610" s="23" t="s">
        <v>2115</v>
      </c>
      <c r="K610" s="23" t="s">
        <v>2198</v>
      </c>
      <c r="L610" s="23" t="s">
        <v>2163</v>
      </c>
    </row>
    <row r="611" spans="2:12" ht="22.5">
      <c r="B611" s="68" t="s">
        <v>2520</v>
      </c>
      <c r="C611" s="113" t="s">
        <v>726</v>
      </c>
      <c r="D611" s="24" t="s">
        <v>372</v>
      </c>
      <c r="E611" s="23" t="s">
        <v>57</v>
      </c>
      <c r="F611" s="23" t="s">
        <v>350</v>
      </c>
      <c r="G611" s="23" t="s">
        <v>2161</v>
      </c>
      <c r="H611" s="79">
        <v>18219400</v>
      </c>
      <c r="I611" s="79">
        <v>18219400</v>
      </c>
      <c r="J611" s="23" t="s">
        <v>2158</v>
      </c>
      <c r="K611" s="23" t="s">
        <v>2073</v>
      </c>
      <c r="L611" s="23" t="s">
        <v>2159</v>
      </c>
    </row>
    <row r="612" spans="2:12" ht="22.5">
      <c r="B612" s="68" t="s">
        <v>727</v>
      </c>
      <c r="C612" s="113" t="s">
        <v>728</v>
      </c>
      <c r="D612" s="43" t="s">
        <v>370</v>
      </c>
      <c r="E612" s="43" t="s">
        <v>60</v>
      </c>
      <c r="F612" s="43" t="s">
        <v>387</v>
      </c>
      <c r="G612" s="43" t="s">
        <v>2164</v>
      </c>
      <c r="H612" s="79">
        <v>783887014</v>
      </c>
      <c r="I612" s="79">
        <v>783887014</v>
      </c>
      <c r="J612" s="23" t="s">
        <v>2158</v>
      </c>
      <c r="K612" s="23" t="s">
        <v>2073</v>
      </c>
      <c r="L612" s="23" t="s">
        <v>2165</v>
      </c>
    </row>
    <row r="613" spans="2:12" ht="33.75">
      <c r="B613" s="68" t="s">
        <v>2538</v>
      </c>
      <c r="C613" s="113" t="s">
        <v>729</v>
      </c>
      <c r="D613" s="47">
        <v>41671</v>
      </c>
      <c r="E613" s="23" t="s">
        <v>375</v>
      </c>
      <c r="F613" s="23" t="s">
        <v>387</v>
      </c>
      <c r="G613" s="23" t="s">
        <v>2199</v>
      </c>
      <c r="H613" s="79">
        <v>10150000000</v>
      </c>
      <c r="I613" s="79">
        <v>10150000000</v>
      </c>
      <c r="J613" s="90" t="s">
        <v>1159</v>
      </c>
      <c r="K613" s="90" t="s">
        <v>1159</v>
      </c>
      <c r="L613" s="23" t="s">
        <v>2200</v>
      </c>
    </row>
    <row r="614" spans="2:12" ht="45">
      <c r="B614" s="68" t="s">
        <v>2539</v>
      </c>
      <c r="C614" s="113" t="s">
        <v>730</v>
      </c>
      <c r="D614" s="47">
        <v>41671</v>
      </c>
      <c r="E614" s="23" t="s">
        <v>375</v>
      </c>
      <c r="F614" s="23" t="s">
        <v>387</v>
      </c>
      <c r="G614" s="23" t="s">
        <v>2199</v>
      </c>
      <c r="H614" s="79">
        <v>2500000000</v>
      </c>
      <c r="I614" s="79">
        <v>2500000000</v>
      </c>
      <c r="J614" s="90" t="s">
        <v>1159</v>
      </c>
      <c r="K614" s="90" t="s">
        <v>1159</v>
      </c>
      <c r="L614" s="23" t="s">
        <v>2200</v>
      </c>
    </row>
    <row r="615" spans="2:12" ht="33.75">
      <c r="B615" s="68" t="s">
        <v>2538</v>
      </c>
      <c r="C615" s="113" t="s">
        <v>731</v>
      </c>
      <c r="D615" s="47">
        <v>41671</v>
      </c>
      <c r="E615" s="23" t="s">
        <v>375</v>
      </c>
      <c r="F615" s="23" t="s">
        <v>387</v>
      </c>
      <c r="G615" s="23" t="s">
        <v>2199</v>
      </c>
      <c r="H615" s="79">
        <v>2800000000</v>
      </c>
      <c r="I615" s="79">
        <v>2800000000</v>
      </c>
      <c r="J615" s="90" t="s">
        <v>1159</v>
      </c>
      <c r="K615" s="90" t="s">
        <v>1159</v>
      </c>
      <c r="L615" s="23" t="s">
        <v>2200</v>
      </c>
    </row>
    <row r="616" spans="2:12" ht="33.75">
      <c r="B616" s="68" t="s">
        <v>2540</v>
      </c>
      <c r="C616" s="113" t="s">
        <v>732</v>
      </c>
      <c r="D616" s="47">
        <v>41671</v>
      </c>
      <c r="E616" s="23" t="s">
        <v>60</v>
      </c>
      <c r="F616" s="23" t="s">
        <v>387</v>
      </c>
      <c r="G616" s="23" t="s">
        <v>2199</v>
      </c>
      <c r="H616" s="79">
        <v>2450000000</v>
      </c>
      <c r="I616" s="79">
        <v>2450000000</v>
      </c>
      <c r="J616" s="90" t="s">
        <v>1159</v>
      </c>
      <c r="K616" s="90" t="s">
        <v>1159</v>
      </c>
      <c r="L616" s="23" t="s">
        <v>2200</v>
      </c>
    </row>
    <row r="617" spans="2:12" ht="45">
      <c r="B617" s="68" t="s">
        <v>2538</v>
      </c>
      <c r="C617" s="113" t="s">
        <v>733</v>
      </c>
      <c r="D617" s="47">
        <v>41671</v>
      </c>
      <c r="E617" s="23" t="s">
        <v>375</v>
      </c>
      <c r="F617" s="23" t="s">
        <v>387</v>
      </c>
      <c r="G617" s="23" t="s">
        <v>2199</v>
      </c>
      <c r="H617" s="79">
        <v>5950000000</v>
      </c>
      <c r="I617" s="79">
        <v>5950000000</v>
      </c>
      <c r="J617" s="90" t="s">
        <v>1159</v>
      </c>
      <c r="K617" s="90" t="s">
        <v>1159</v>
      </c>
      <c r="L617" s="23" t="s">
        <v>2200</v>
      </c>
    </row>
    <row r="618" spans="2:12" ht="33.75">
      <c r="B618" s="68" t="s">
        <v>2538</v>
      </c>
      <c r="C618" s="113" t="s">
        <v>734</v>
      </c>
      <c r="D618" s="47">
        <v>41671</v>
      </c>
      <c r="E618" s="23" t="s">
        <v>63</v>
      </c>
      <c r="F618" s="23" t="s">
        <v>387</v>
      </c>
      <c r="G618" s="23" t="s">
        <v>2199</v>
      </c>
      <c r="H618" s="79">
        <v>2750000000</v>
      </c>
      <c r="I618" s="79">
        <v>2750000000</v>
      </c>
      <c r="J618" s="90" t="s">
        <v>1159</v>
      </c>
      <c r="K618" s="90" t="s">
        <v>1159</v>
      </c>
      <c r="L618" s="23" t="s">
        <v>2200</v>
      </c>
    </row>
    <row r="619" spans="2:12" ht="33.75">
      <c r="B619" s="68" t="s">
        <v>2538</v>
      </c>
      <c r="C619" s="113" t="s">
        <v>735</v>
      </c>
      <c r="D619" s="47">
        <v>41671</v>
      </c>
      <c r="E619" s="23" t="s">
        <v>63</v>
      </c>
      <c r="F619" s="23" t="s">
        <v>387</v>
      </c>
      <c r="G619" s="23" t="s">
        <v>2199</v>
      </c>
      <c r="H619" s="79">
        <v>1210000000</v>
      </c>
      <c r="I619" s="79">
        <v>1210000000</v>
      </c>
      <c r="J619" s="90" t="s">
        <v>1159</v>
      </c>
      <c r="K619" s="90" t="s">
        <v>1159</v>
      </c>
      <c r="L619" s="23" t="s">
        <v>2200</v>
      </c>
    </row>
    <row r="620" spans="2:12" ht="33.75">
      <c r="B620" s="68" t="s">
        <v>2538</v>
      </c>
      <c r="C620" s="113" t="s">
        <v>736</v>
      </c>
      <c r="D620" s="47">
        <v>41671</v>
      </c>
      <c r="E620" s="23" t="s">
        <v>63</v>
      </c>
      <c r="F620" s="23" t="s">
        <v>387</v>
      </c>
      <c r="G620" s="23" t="s">
        <v>2199</v>
      </c>
      <c r="H620" s="79">
        <v>1780000000</v>
      </c>
      <c r="I620" s="79">
        <v>1780000000</v>
      </c>
      <c r="J620" s="90" t="s">
        <v>1159</v>
      </c>
      <c r="K620" s="90" t="s">
        <v>1159</v>
      </c>
      <c r="L620" s="23" t="s">
        <v>2200</v>
      </c>
    </row>
    <row r="621" spans="2:12" ht="33.75">
      <c r="B621" s="68" t="s">
        <v>2538</v>
      </c>
      <c r="C621" s="113" t="s">
        <v>737</v>
      </c>
      <c r="D621" s="47">
        <v>41671</v>
      </c>
      <c r="E621" s="23" t="s">
        <v>63</v>
      </c>
      <c r="F621" s="23" t="s">
        <v>387</v>
      </c>
      <c r="G621" s="23" t="s">
        <v>2199</v>
      </c>
      <c r="H621" s="79">
        <v>1485000000</v>
      </c>
      <c r="I621" s="79">
        <v>1485000000</v>
      </c>
      <c r="J621" s="90" t="s">
        <v>1159</v>
      </c>
      <c r="K621" s="90" t="s">
        <v>1159</v>
      </c>
      <c r="L621" s="23" t="s">
        <v>2200</v>
      </c>
    </row>
    <row r="622" spans="2:12" ht="33.75">
      <c r="B622" s="68" t="s">
        <v>2538</v>
      </c>
      <c r="C622" s="113" t="s">
        <v>738</v>
      </c>
      <c r="D622" s="47">
        <v>41671</v>
      </c>
      <c r="E622" s="23" t="s">
        <v>63</v>
      </c>
      <c r="F622" s="23" t="s">
        <v>387</v>
      </c>
      <c r="G622" s="23" t="s">
        <v>2199</v>
      </c>
      <c r="H622" s="79">
        <v>715000000</v>
      </c>
      <c r="I622" s="79">
        <v>715000000</v>
      </c>
      <c r="J622" s="90" t="s">
        <v>1159</v>
      </c>
      <c r="K622" s="90" t="s">
        <v>1159</v>
      </c>
      <c r="L622" s="23" t="s">
        <v>2200</v>
      </c>
    </row>
    <row r="623" spans="2:12" ht="33.75">
      <c r="B623" s="68" t="s">
        <v>2538</v>
      </c>
      <c r="C623" s="113" t="s">
        <v>739</v>
      </c>
      <c r="D623" s="47">
        <v>41671</v>
      </c>
      <c r="E623" s="23" t="s">
        <v>63</v>
      </c>
      <c r="F623" s="23" t="s">
        <v>387</v>
      </c>
      <c r="G623" s="23" t="s">
        <v>2199</v>
      </c>
      <c r="H623" s="79">
        <v>495000000</v>
      </c>
      <c r="I623" s="79">
        <v>495000000</v>
      </c>
      <c r="J623" s="90" t="s">
        <v>1159</v>
      </c>
      <c r="K623" s="90" t="s">
        <v>1159</v>
      </c>
      <c r="L623" s="23" t="s">
        <v>2200</v>
      </c>
    </row>
    <row r="624" spans="2:12" ht="33.75">
      <c r="B624" s="68" t="s">
        <v>2538</v>
      </c>
      <c r="C624" s="113" t="s">
        <v>740</v>
      </c>
      <c r="D624" s="47">
        <v>41671</v>
      </c>
      <c r="E624" s="23" t="s">
        <v>63</v>
      </c>
      <c r="F624" s="23" t="s">
        <v>387</v>
      </c>
      <c r="G624" s="23" t="s">
        <v>2199</v>
      </c>
      <c r="H624" s="79">
        <v>198000000</v>
      </c>
      <c r="I624" s="79">
        <v>198000000</v>
      </c>
      <c r="J624" s="90" t="s">
        <v>1159</v>
      </c>
      <c r="K624" s="90" t="s">
        <v>1159</v>
      </c>
      <c r="L624" s="23" t="s">
        <v>2200</v>
      </c>
    </row>
    <row r="625" spans="2:12" ht="45">
      <c r="B625" s="68" t="s">
        <v>2540</v>
      </c>
      <c r="C625" s="113" t="s">
        <v>741</v>
      </c>
      <c r="D625" s="47">
        <v>41671</v>
      </c>
      <c r="E625" s="23" t="s">
        <v>63</v>
      </c>
      <c r="F625" s="23" t="s">
        <v>387</v>
      </c>
      <c r="G625" s="23" t="s">
        <v>2199</v>
      </c>
      <c r="H625" s="79">
        <v>220000000</v>
      </c>
      <c r="I625" s="79">
        <v>220000000</v>
      </c>
      <c r="J625" s="90" t="s">
        <v>1159</v>
      </c>
      <c r="K625" s="90" t="s">
        <v>1159</v>
      </c>
      <c r="L625" s="23" t="s">
        <v>2200</v>
      </c>
    </row>
    <row r="626" spans="2:12" ht="33.75">
      <c r="B626" s="68" t="s">
        <v>2538</v>
      </c>
      <c r="C626" s="113" t="s">
        <v>742</v>
      </c>
      <c r="D626" s="47">
        <v>41671</v>
      </c>
      <c r="E626" s="23" t="s">
        <v>63</v>
      </c>
      <c r="F626" s="23" t="s">
        <v>387</v>
      </c>
      <c r="G626" s="23" t="s">
        <v>2199</v>
      </c>
      <c r="H626" s="79">
        <v>88000000</v>
      </c>
      <c r="I626" s="79">
        <v>88000000</v>
      </c>
      <c r="J626" s="90" t="s">
        <v>1159</v>
      </c>
      <c r="K626" s="90" t="s">
        <v>1159</v>
      </c>
      <c r="L626" s="23" t="s">
        <v>2200</v>
      </c>
    </row>
    <row r="627" spans="2:12" ht="33.75">
      <c r="B627" s="68" t="s">
        <v>2538</v>
      </c>
      <c r="C627" s="113" t="s">
        <v>743</v>
      </c>
      <c r="D627" s="47">
        <v>41671</v>
      </c>
      <c r="E627" s="23" t="s">
        <v>63</v>
      </c>
      <c r="F627" s="23" t="s">
        <v>387</v>
      </c>
      <c r="G627" s="23" t="s">
        <v>2199</v>
      </c>
      <c r="H627" s="79">
        <v>165000000</v>
      </c>
      <c r="I627" s="79">
        <v>165000000</v>
      </c>
      <c r="J627" s="90" t="s">
        <v>1159</v>
      </c>
      <c r="K627" s="90" t="s">
        <v>1159</v>
      </c>
      <c r="L627" s="23" t="s">
        <v>2200</v>
      </c>
    </row>
    <row r="628" spans="2:12" ht="33.75">
      <c r="B628" s="68" t="s">
        <v>2538</v>
      </c>
      <c r="C628" s="113" t="s">
        <v>744</v>
      </c>
      <c r="D628" s="47">
        <v>41671</v>
      </c>
      <c r="E628" s="23" t="s">
        <v>63</v>
      </c>
      <c r="F628" s="23" t="s">
        <v>387</v>
      </c>
      <c r="G628" s="23" t="s">
        <v>2199</v>
      </c>
      <c r="H628" s="79">
        <v>165000000</v>
      </c>
      <c r="I628" s="79">
        <v>165000000</v>
      </c>
      <c r="J628" s="90" t="s">
        <v>1159</v>
      </c>
      <c r="K628" s="90" t="s">
        <v>1159</v>
      </c>
      <c r="L628" s="23" t="s">
        <v>2200</v>
      </c>
    </row>
    <row r="629" spans="2:12" ht="33.75">
      <c r="B629" s="68" t="s">
        <v>2538</v>
      </c>
      <c r="C629" s="113" t="s">
        <v>745</v>
      </c>
      <c r="D629" s="47">
        <v>41671</v>
      </c>
      <c r="E629" s="23" t="s">
        <v>375</v>
      </c>
      <c r="F629" s="23" t="s">
        <v>387</v>
      </c>
      <c r="G629" s="23" t="s">
        <v>2199</v>
      </c>
      <c r="H629" s="79">
        <v>165000000</v>
      </c>
      <c r="I629" s="79">
        <v>165000000</v>
      </c>
      <c r="J629" s="90" t="s">
        <v>1159</v>
      </c>
      <c r="K629" s="90" t="s">
        <v>1159</v>
      </c>
      <c r="L629" s="23" t="s">
        <v>2200</v>
      </c>
    </row>
    <row r="630" spans="2:12" ht="33.75">
      <c r="B630" s="68" t="s">
        <v>2538</v>
      </c>
      <c r="C630" s="113" t="s">
        <v>746</v>
      </c>
      <c r="D630" s="47">
        <v>41671</v>
      </c>
      <c r="E630" s="23" t="s">
        <v>63</v>
      </c>
      <c r="F630" s="23" t="s">
        <v>387</v>
      </c>
      <c r="G630" s="23" t="s">
        <v>2199</v>
      </c>
      <c r="H630" s="79">
        <v>187000000</v>
      </c>
      <c r="I630" s="79">
        <v>187000000</v>
      </c>
      <c r="J630" s="90" t="s">
        <v>1159</v>
      </c>
      <c r="K630" s="90" t="s">
        <v>1159</v>
      </c>
      <c r="L630" s="23" t="s">
        <v>2200</v>
      </c>
    </row>
    <row r="631" spans="2:12" ht="33.75">
      <c r="B631" s="68" t="s">
        <v>2538</v>
      </c>
      <c r="C631" s="113" t="s">
        <v>747</v>
      </c>
      <c r="D631" s="47">
        <v>41671</v>
      </c>
      <c r="E631" s="23" t="s">
        <v>63</v>
      </c>
      <c r="F631" s="23" t="s">
        <v>387</v>
      </c>
      <c r="G631" s="23" t="s">
        <v>2199</v>
      </c>
      <c r="H631" s="79">
        <v>55000000</v>
      </c>
      <c r="I631" s="79">
        <v>55000000</v>
      </c>
      <c r="J631" s="90" t="s">
        <v>1159</v>
      </c>
      <c r="K631" s="90" t="s">
        <v>1159</v>
      </c>
      <c r="L631" s="23" t="s">
        <v>2200</v>
      </c>
    </row>
    <row r="632" spans="2:12" ht="33.75">
      <c r="B632" s="68" t="s">
        <v>2538</v>
      </c>
      <c r="C632" s="113" t="s">
        <v>748</v>
      </c>
      <c r="D632" s="47">
        <v>41671</v>
      </c>
      <c r="E632" s="23" t="s">
        <v>63</v>
      </c>
      <c r="F632" s="23" t="s">
        <v>387</v>
      </c>
      <c r="G632" s="23" t="s">
        <v>2199</v>
      </c>
      <c r="H632" s="79">
        <v>275000000</v>
      </c>
      <c r="I632" s="79">
        <v>275000000</v>
      </c>
      <c r="J632" s="90" t="s">
        <v>1159</v>
      </c>
      <c r="K632" s="90" t="s">
        <v>1159</v>
      </c>
      <c r="L632" s="23" t="s">
        <v>2200</v>
      </c>
    </row>
    <row r="633" spans="2:12" ht="123.75">
      <c r="B633" s="68">
        <v>85101500</v>
      </c>
      <c r="C633" s="113" t="s">
        <v>749</v>
      </c>
      <c r="D633" s="48">
        <v>41654</v>
      </c>
      <c r="E633" s="23" t="s">
        <v>750</v>
      </c>
      <c r="F633" s="23" t="s">
        <v>387</v>
      </c>
      <c r="G633" s="23" t="s">
        <v>2199</v>
      </c>
      <c r="H633" s="79">
        <v>250000000</v>
      </c>
      <c r="I633" s="79">
        <v>250000000</v>
      </c>
      <c r="J633" s="90" t="s">
        <v>1159</v>
      </c>
      <c r="K633" s="90" t="s">
        <v>2201</v>
      </c>
      <c r="L633" s="23" t="s">
        <v>2200</v>
      </c>
    </row>
    <row r="634" spans="2:12" ht="33.75">
      <c r="B634" s="68" t="s">
        <v>2540</v>
      </c>
      <c r="C634" s="113" t="s">
        <v>751</v>
      </c>
      <c r="D634" s="47">
        <v>41850</v>
      </c>
      <c r="E634" s="23" t="s">
        <v>157</v>
      </c>
      <c r="F634" s="23" t="s">
        <v>387</v>
      </c>
      <c r="G634" s="23" t="s">
        <v>2202</v>
      </c>
      <c r="H634" s="79">
        <v>200000000</v>
      </c>
      <c r="I634" s="79">
        <v>200000000</v>
      </c>
      <c r="J634" s="90" t="s">
        <v>1159</v>
      </c>
      <c r="K634" s="90" t="s">
        <v>1159</v>
      </c>
      <c r="L634" s="23" t="s">
        <v>2200</v>
      </c>
    </row>
    <row r="635" spans="2:12" ht="33.75">
      <c r="B635" s="68">
        <v>85101500</v>
      </c>
      <c r="C635" s="113" t="s">
        <v>752</v>
      </c>
      <c r="D635" s="47">
        <v>41850</v>
      </c>
      <c r="E635" s="23" t="s">
        <v>157</v>
      </c>
      <c r="F635" s="23" t="s">
        <v>387</v>
      </c>
      <c r="G635" s="23" t="s">
        <v>2202</v>
      </c>
      <c r="H635" s="79">
        <v>600000000</v>
      </c>
      <c r="I635" s="79">
        <v>600000000</v>
      </c>
      <c r="J635" s="90" t="s">
        <v>1159</v>
      </c>
      <c r="K635" s="90" t="s">
        <v>1159</v>
      </c>
      <c r="L635" s="23" t="s">
        <v>2200</v>
      </c>
    </row>
    <row r="636" spans="2:12" ht="33.75">
      <c r="B636" s="68" t="s">
        <v>2541</v>
      </c>
      <c r="C636" s="113" t="s">
        <v>753</v>
      </c>
      <c r="D636" s="47">
        <v>41671</v>
      </c>
      <c r="E636" s="23" t="s">
        <v>52</v>
      </c>
      <c r="F636" s="23" t="s">
        <v>387</v>
      </c>
      <c r="G636" s="23" t="s">
        <v>2203</v>
      </c>
      <c r="H636" s="79">
        <v>30000000</v>
      </c>
      <c r="I636" s="79">
        <v>30000000</v>
      </c>
      <c r="J636" s="90" t="s">
        <v>1159</v>
      </c>
      <c r="K636" s="90" t="s">
        <v>1159</v>
      </c>
      <c r="L636" s="23" t="s">
        <v>2200</v>
      </c>
    </row>
    <row r="637" spans="2:12" ht="123.75">
      <c r="B637" s="68" t="s">
        <v>2541</v>
      </c>
      <c r="C637" s="113" t="s">
        <v>754</v>
      </c>
      <c r="D637" s="47">
        <v>41671</v>
      </c>
      <c r="E637" s="23" t="s">
        <v>52</v>
      </c>
      <c r="F637" s="23" t="s">
        <v>387</v>
      </c>
      <c r="G637" s="23" t="s">
        <v>2203</v>
      </c>
      <c r="H637" s="79">
        <v>60000000</v>
      </c>
      <c r="I637" s="79">
        <v>60000000</v>
      </c>
      <c r="J637" s="90" t="s">
        <v>1159</v>
      </c>
      <c r="K637" s="90" t="s">
        <v>2204</v>
      </c>
      <c r="L637" s="23" t="s">
        <v>2200</v>
      </c>
    </row>
    <row r="638" spans="2:12" ht="33.75">
      <c r="B638" s="68" t="s">
        <v>2541</v>
      </c>
      <c r="C638" s="113" t="s">
        <v>755</v>
      </c>
      <c r="D638" s="47">
        <v>41671</v>
      </c>
      <c r="E638" s="23" t="s">
        <v>52</v>
      </c>
      <c r="F638" s="23" t="s">
        <v>387</v>
      </c>
      <c r="G638" s="23" t="s">
        <v>2203</v>
      </c>
      <c r="H638" s="79">
        <v>60000000</v>
      </c>
      <c r="I638" s="79">
        <v>60000000</v>
      </c>
      <c r="J638" s="90" t="s">
        <v>1159</v>
      </c>
      <c r="K638" s="90" t="s">
        <v>1159</v>
      </c>
      <c r="L638" s="23" t="s">
        <v>2200</v>
      </c>
    </row>
    <row r="639" spans="2:12" ht="33.75">
      <c r="B639" s="68" t="s">
        <v>2541</v>
      </c>
      <c r="C639" s="113" t="s">
        <v>756</v>
      </c>
      <c r="D639" s="47">
        <v>41671</v>
      </c>
      <c r="E639" s="23" t="s">
        <v>52</v>
      </c>
      <c r="F639" s="23" t="s">
        <v>387</v>
      </c>
      <c r="G639" s="23" t="s">
        <v>2203</v>
      </c>
      <c r="H639" s="79">
        <v>55000000</v>
      </c>
      <c r="I639" s="79">
        <v>55000000</v>
      </c>
      <c r="J639" s="90" t="s">
        <v>1159</v>
      </c>
      <c r="K639" s="90" t="s">
        <v>1159</v>
      </c>
      <c r="L639" s="23" t="s">
        <v>2200</v>
      </c>
    </row>
    <row r="640" spans="2:12" ht="33.75">
      <c r="B640" s="68" t="s">
        <v>2541</v>
      </c>
      <c r="C640" s="113" t="s">
        <v>757</v>
      </c>
      <c r="D640" s="47">
        <v>41671</v>
      </c>
      <c r="E640" s="23" t="s">
        <v>52</v>
      </c>
      <c r="F640" s="23" t="s">
        <v>387</v>
      </c>
      <c r="G640" s="23" t="s">
        <v>2203</v>
      </c>
      <c r="H640" s="79">
        <v>40000000</v>
      </c>
      <c r="I640" s="79">
        <v>40000000</v>
      </c>
      <c r="J640" s="90" t="s">
        <v>1159</v>
      </c>
      <c r="K640" s="90" t="s">
        <v>1159</v>
      </c>
      <c r="L640" s="23" t="s">
        <v>2200</v>
      </c>
    </row>
    <row r="641" spans="2:12" ht="33.75">
      <c r="B641" s="68" t="s">
        <v>2541</v>
      </c>
      <c r="C641" s="113" t="s">
        <v>758</v>
      </c>
      <c r="D641" s="47">
        <v>41671</v>
      </c>
      <c r="E641" s="23" t="s">
        <v>52</v>
      </c>
      <c r="F641" s="23" t="s">
        <v>387</v>
      </c>
      <c r="G641" s="23" t="s">
        <v>2203</v>
      </c>
      <c r="H641" s="79">
        <v>45000000</v>
      </c>
      <c r="I641" s="79">
        <v>45000000</v>
      </c>
      <c r="J641" s="90" t="s">
        <v>1159</v>
      </c>
      <c r="K641" s="90" t="s">
        <v>1159</v>
      </c>
      <c r="L641" s="23" t="s">
        <v>2200</v>
      </c>
    </row>
    <row r="642" spans="2:12" ht="33.75">
      <c r="B642" s="68" t="s">
        <v>2541</v>
      </c>
      <c r="C642" s="113" t="s">
        <v>759</v>
      </c>
      <c r="D642" s="47">
        <v>41671</v>
      </c>
      <c r="E642" s="23" t="s">
        <v>52</v>
      </c>
      <c r="F642" s="23" t="s">
        <v>387</v>
      </c>
      <c r="G642" s="23" t="s">
        <v>2203</v>
      </c>
      <c r="H642" s="79">
        <v>45000000</v>
      </c>
      <c r="I642" s="79">
        <v>45000000</v>
      </c>
      <c r="J642" s="90" t="s">
        <v>1159</v>
      </c>
      <c r="K642" s="90" t="s">
        <v>1159</v>
      </c>
      <c r="L642" s="23" t="s">
        <v>2200</v>
      </c>
    </row>
    <row r="643" spans="2:12" ht="33.75">
      <c r="B643" s="68" t="s">
        <v>2541</v>
      </c>
      <c r="C643" s="113" t="s">
        <v>760</v>
      </c>
      <c r="D643" s="47">
        <v>41671</v>
      </c>
      <c r="E643" s="23" t="s">
        <v>761</v>
      </c>
      <c r="F643" s="23" t="s">
        <v>387</v>
      </c>
      <c r="G643" s="23" t="s">
        <v>2203</v>
      </c>
      <c r="H643" s="79">
        <v>35000000</v>
      </c>
      <c r="I643" s="79">
        <v>35000000</v>
      </c>
      <c r="J643" s="90" t="s">
        <v>1159</v>
      </c>
      <c r="K643" s="90" t="s">
        <v>1159</v>
      </c>
      <c r="L643" s="23" t="s">
        <v>2200</v>
      </c>
    </row>
    <row r="644" spans="2:12" ht="33.75">
      <c r="B644" s="68" t="s">
        <v>2541</v>
      </c>
      <c r="C644" s="113" t="s">
        <v>762</v>
      </c>
      <c r="D644" s="47">
        <v>41774</v>
      </c>
      <c r="E644" s="23" t="s">
        <v>60</v>
      </c>
      <c r="F644" s="23" t="s">
        <v>387</v>
      </c>
      <c r="G644" s="23" t="s">
        <v>2203</v>
      </c>
      <c r="H644" s="79">
        <v>28000000</v>
      </c>
      <c r="I644" s="79">
        <v>28000000</v>
      </c>
      <c r="J644" s="90" t="s">
        <v>1159</v>
      </c>
      <c r="K644" s="90" t="s">
        <v>1159</v>
      </c>
      <c r="L644" s="23" t="s">
        <v>2200</v>
      </c>
    </row>
    <row r="645" spans="2:12" ht="33.75">
      <c r="B645" s="68" t="s">
        <v>2541</v>
      </c>
      <c r="C645" s="113" t="s">
        <v>763</v>
      </c>
      <c r="D645" s="47">
        <v>41671</v>
      </c>
      <c r="E645" s="23" t="s">
        <v>52</v>
      </c>
      <c r="F645" s="23" t="s">
        <v>387</v>
      </c>
      <c r="G645" s="23" t="s">
        <v>2203</v>
      </c>
      <c r="H645" s="79">
        <v>45000000</v>
      </c>
      <c r="I645" s="79">
        <v>45000000</v>
      </c>
      <c r="J645" s="90" t="s">
        <v>1159</v>
      </c>
      <c r="K645" s="90" t="s">
        <v>1159</v>
      </c>
      <c r="L645" s="23" t="s">
        <v>2200</v>
      </c>
    </row>
    <row r="646" spans="2:12" ht="33.75">
      <c r="B646" s="68" t="s">
        <v>2541</v>
      </c>
      <c r="C646" s="113" t="s">
        <v>764</v>
      </c>
      <c r="D646" s="47">
        <v>41733</v>
      </c>
      <c r="E646" s="23" t="s">
        <v>52</v>
      </c>
      <c r="F646" s="23" t="s">
        <v>387</v>
      </c>
      <c r="G646" s="23" t="s">
        <v>2203</v>
      </c>
      <c r="H646" s="79">
        <v>30000000</v>
      </c>
      <c r="I646" s="79">
        <v>30000000</v>
      </c>
      <c r="J646" s="90" t="s">
        <v>1159</v>
      </c>
      <c r="K646" s="90" t="s">
        <v>1159</v>
      </c>
      <c r="L646" s="23" t="s">
        <v>2200</v>
      </c>
    </row>
    <row r="647" spans="2:12" ht="33.75">
      <c r="B647" s="68" t="s">
        <v>2541</v>
      </c>
      <c r="C647" s="113" t="s">
        <v>765</v>
      </c>
      <c r="D647" s="47">
        <v>41671</v>
      </c>
      <c r="E647" s="23" t="s">
        <v>52</v>
      </c>
      <c r="F647" s="23" t="s">
        <v>387</v>
      </c>
      <c r="G647" s="23" t="s">
        <v>2203</v>
      </c>
      <c r="H647" s="79">
        <v>30000000</v>
      </c>
      <c r="I647" s="79">
        <v>30000000</v>
      </c>
      <c r="J647" s="90" t="s">
        <v>1159</v>
      </c>
      <c r="K647" s="90" t="s">
        <v>1159</v>
      </c>
      <c r="L647" s="23" t="s">
        <v>2200</v>
      </c>
    </row>
    <row r="648" spans="2:12" ht="33.75">
      <c r="B648" s="68" t="s">
        <v>2541</v>
      </c>
      <c r="C648" s="113" t="s">
        <v>766</v>
      </c>
      <c r="D648" s="47">
        <v>41671</v>
      </c>
      <c r="E648" s="23" t="s">
        <v>52</v>
      </c>
      <c r="F648" s="23" t="s">
        <v>387</v>
      </c>
      <c r="G648" s="23" t="s">
        <v>2203</v>
      </c>
      <c r="H648" s="79">
        <v>80000000</v>
      </c>
      <c r="I648" s="79">
        <v>80000000</v>
      </c>
      <c r="J648" s="90" t="s">
        <v>1159</v>
      </c>
      <c r="K648" s="90" t="s">
        <v>1159</v>
      </c>
      <c r="L648" s="23" t="s">
        <v>2200</v>
      </c>
    </row>
    <row r="649" spans="2:12" ht="33.75">
      <c r="B649" s="68" t="s">
        <v>2541</v>
      </c>
      <c r="C649" s="113" t="s">
        <v>767</v>
      </c>
      <c r="D649" s="47">
        <v>41671</v>
      </c>
      <c r="E649" s="23" t="s">
        <v>52</v>
      </c>
      <c r="F649" s="23" t="s">
        <v>387</v>
      </c>
      <c r="G649" s="23" t="s">
        <v>2203</v>
      </c>
      <c r="H649" s="79">
        <v>30000000</v>
      </c>
      <c r="I649" s="79">
        <v>30000000</v>
      </c>
      <c r="J649" s="90" t="s">
        <v>1159</v>
      </c>
      <c r="K649" s="90" t="s">
        <v>1159</v>
      </c>
      <c r="L649" s="23" t="s">
        <v>2200</v>
      </c>
    </row>
    <row r="650" spans="2:12" ht="112.5">
      <c r="B650" s="68" t="s">
        <v>2541</v>
      </c>
      <c r="C650" s="113" t="s">
        <v>768</v>
      </c>
      <c r="D650" s="47">
        <v>41850</v>
      </c>
      <c r="E650" s="23" t="s">
        <v>157</v>
      </c>
      <c r="F650" s="23" t="s">
        <v>769</v>
      </c>
      <c r="G650" s="23" t="s">
        <v>2203</v>
      </c>
      <c r="H650" s="79">
        <v>45000000</v>
      </c>
      <c r="I650" s="79">
        <v>45000000</v>
      </c>
      <c r="J650" s="90" t="s">
        <v>1159</v>
      </c>
      <c r="K650" s="90" t="s">
        <v>2205</v>
      </c>
      <c r="L650" s="23" t="s">
        <v>2200</v>
      </c>
    </row>
    <row r="651" spans="2:12" ht="33.75">
      <c r="B651" s="68" t="s">
        <v>2539</v>
      </c>
      <c r="C651" s="113" t="s">
        <v>770</v>
      </c>
      <c r="D651" s="47">
        <v>41787</v>
      </c>
      <c r="E651" s="23" t="s">
        <v>771</v>
      </c>
      <c r="F651" s="23" t="s">
        <v>769</v>
      </c>
      <c r="G651" s="23" t="s">
        <v>2203</v>
      </c>
      <c r="H651" s="79">
        <v>533756736</v>
      </c>
      <c r="I651" s="79">
        <v>533756736</v>
      </c>
      <c r="J651" s="90" t="s">
        <v>1159</v>
      </c>
      <c r="K651" s="90" t="s">
        <v>1159</v>
      </c>
      <c r="L651" s="23" t="s">
        <v>2200</v>
      </c>
    </row>
    <row r="652" spans="2:12" ht="33.75">
      <c r="B652" s="68" t="s">
        <v>2539</v>
      </c>
      <c r="C652" s="113" t="s">
        <v>772</v>
      </c>
      <c r="D652" s="47">
        <v>41699</v>
      </c>
      <c r="E652" s="23" t="s">
        <v>771</v>
      </c>
      <c r="F652" s="23" t="s">
        <v>769</v>
      </c>
      <c r="G652" s="23" t="s">
        <v>2203</v>
      </c>
      <c r="H652" s="79">
        <v>2950000000</v>
      </c>
      <c r="I652" s="79">
        <v>2950000000</v>
      </c>
      <c r="J652" s="90" t="s">
        <v>1159</v>
      </c>
      <c r="K652" s="90" t="s">
        <v>1159</v>
      </c>
      <c r="L652" s="23" t="s">
        <v>2200</v>
      </c>
    </row>
    <row r="653" spans="2:12" ht="33.75">
      <c r="B653" s="68" t="s">
        <v>2540</v>
      </c>
      <c r="C653" s="113" t="s">
        <v>773</v>
      </c>
      <c r="D653" s="47">
        <v>41654</v>
      </c>
      <c r="E653" s="23" t="s">
        <v>52</v>
      </c>
      <c r="F653" s="23" t="s">
        <v>769</v>
      </c>
      <c r="G653" s="23" t="s">
        <v>2202</v>
      </c>
      <c r="H653" s="79">
        <v>1400000000</v>
      </c>
      <c r="I653" s="79">
        <v>1400000000</v>
      </c>
      <c r="J653" s="90" t="s">
        <v>1159</v>
      </c>
      <c r="K653" s="90" t="s">
        <v>1159</v>
      </c>
      <c r="L653" s="23" t="s">
        <v>2200</v>
      </c>
    </row>
    <row r="654" spans="2:12" ht="33.75">
      <c r="B654" s="68">
        <v>85101500</v>
      </c>
      <c r="C654" s="113" t="s">
        <v>774</v>
      </c>
      <c r="D654" s="47">
        <v>41699</v>
      </c>
      <c r="E654" s="23" t="s">
        <v>52</v>
      </c>
      <c r="F654" s="23" t="s">
        <v>53</v>
      </c>
      <c r="G654" s="23" t="s">
        <v>2199</v>
      </c>
      <c r="H654" s="79">
        <v>12000000000</v>
      </c>
      <c r="I654" s="79">
        <v>12000000000</v>
      </c>
      <c r="J654" s="90" t="s">
        <v>1159</v>
      </c>
      <c r="K654" s="90" t="s">
        <v>1159</v>
      </c>
      <c r="L654" s="23" t="s">
        <v>2200</v>
      </c>
    </row>
    <row r="655" spans="2:12" ht="33.75">
      <c r="B655" s="68">
        <v>85101500</v>
      </c>
      <c r="C655" s="113" t="s">
        <v>775</v>
      </c>
      <c r="D655" s="47">
        <v>41850</v>
      </c>
      <c r="E655" s="23" t="s">
        <v>157</v>
      </c>
      <c r="F655" s="23" t="s">
        <v>53</v>
      </c>
      <c r="G655" s="23" t="s">
        <v>2199</v>
      </c>
      <c r="H655" s="79">
        <v>1500000000</v>
      </c>
      <c r="I655" s="79">
        <v>1500000000</v>
      </c>
      <c r="J655" s="90" t="s">
        <v>1159</v>
      </c>
      <c r="K655" s="90" t="s">
        <v>1159</v>
      </c>
      <c r="L655" s="23" t="s">
        <v>2200</v>
      </c>
    </row>
    <row r="656" spans="2:12" ht="33.75">
      <c r="B656" s="68">
        <v>85101500</v>
      </c>
      <c r="C656" s="113" t="s">
        <v>776</v>
      </c>
      <c r="D656" s="47">
        <v>41850</v>
      </c>
      <c r="E656" s="23" t="s">
        <v>157</v>
      </c>
      <c r="F656" s="23" t="s">
        <v>53</v>
      </c>
      <c r="G656" s="23" t="s">
        <v>2199</v>
      </c>
      <c r="H656" s="79">
        <v>450000000</v>
      </c>
      <c r="I656" s="79">
        <v>450000000</v>
      </c>
      <c r="J656" s="90" t="s">
        <v>1159</v>
      </c>
      <c r="K656" s="90" t="s">
        <v>1159</v>
      </c>
      <c r="L656" s="23" t="s">
        <v>2200</v>
      </c>
    </row>
    <row r="657" spans="2:12" ht="33.75">
      <c r="B657" s="68">
        <v>85101500</v>
      </c>
      <c r="C657" s="113" t="s">
        <v>777</v>
      </c>
      <c r="D657" s="47">
        <v>41850</v>
      </c>
      <c r="E657" s="23" t="s">
        <v>157</v>
      </c>
      <c r="F657" s="23" t="s">
        <v>53</v>
      </c>
      <c r="G657" s="23" t="s">
        <v>2199</v>
      </c>
      <c r="H657" s="79">
        <v>1200000000</v>
      </c>
      <c r="I657" s="79">
        <v>1200000000</v>
      </c>
      <c r="J657" s="90" t="s">
        <v>1159</v>
      </c>
      <c r="K657" s="90" t="s">
        <v>1159</v>
      </c>
      <c r="L657" s="23" t="s">
        <v>2200</v>
      </c>
    </row>
    <row r="658" spans="2:12" ht="33.75">
      <c r="B658" s="68">
        <v>85101500</v>
      </c>
      <c r="C658" s="113" t="s">
        <v>778</v>
      </c>
      <c r="D658" s="47">
        <v>41850</v>
      </c>
      <c r="E658" s="23" t="s">
        <v>157</v>
      </c>
      <c r="F658" s="23" t="s">
        <v>53</v>
      </c>
      <c r="G658" s="23" t="s">
        <v>2199</v>
      </c>
      <c r="H658" s="79">
        <v>150000000</v>
      </c>
      <c r="I658" s="79">
        <v>150000000</v>
      </c>
      <c r="J658" s="90" t="s">
        <v>1159</v>
      </c>
      <c r="K658" s="90" t="s">
        <v>1159</v>
      </c>
      <c r="L658" s="23" t="s">
        <v>2200</v>
      </c>
    </row>
    <row r="659" spans="2:12" ht="33.75">
      <c r="B659" s="68">
        <v>85101500</v>
      </c>
      <c r="C659" s="113" t="s">
        <v>779</v>
      </c>
      <c r="D659" s="47">
        <v>41850</v>
      </c>
      <c r="E659" s="23" t="s">
        <v>157</v>
      </c>
      <c r="F659" s="23" t="s">
        <v>53</v>
      </c>
      <c r="G659" s="23" t="s">
        <v>2199</v>
      </c>
      <c r="H659" s="79">
        <v>800000000</v>
      </c>
      <c r="I659" s="79">
        <v>800000000</v>
      </c>
      <c r="J659" s="90" t="s">
        <v>1159</v>
      </c>
      <c r="K659" s="90" t="s">
        <v>1159</v>
      </c>
      <c r="L659" s="23" t="s">
        <v>2200</v>
      </c>
    </row>
    <row r="660" spans="2:12" ht="56.25">
      <c r="B660" s="68">
        <v>85101500</v>
      </c>
      <c r="C660" s="113" t="s">
        <v>780</v>
      </c>
      <c r="D660" s="47">
        <v>41850</v>
      </c>
      <c r="E660" s="23" t="s">
        <v>157</v>
      </c>
      <c r="F660" s="23" t="s">
        <v>53</v>
      </c>
      <c r="G660" s="23" t="s">
        <v>2199</v>
      </c>
      <c r="H660" s="79">
        <v>350000000</v>
      </c>
      <c r="I660" s="79">
        <v>350000000</v>
      </c>
      <c r="J660" s="90" t="s">
        <v>1159</v>
      </c>
      <c r="K660" s="90" t="s">
        <v>1159</v>
      </c>
      <c r="L660" s="23" t="s">
        <v>2200</v>
      </c>
    </row>
    <row r="661" spans="2:12" ht="45">
      <c r="B661" s="68">
        <v>85101500</v>
      </c>
      <c r="C661" s="113" t="s">
        <v>781</v>
      </c>
      <c r="D661" s="47">
        <v>41850</v>
      </c>
      <c r="E661" s="23" t="s">
        <v>157</v>
      </c>
      <c r="F661" s="23" t="s">
        <v>53</v>
      </c>
      <c r="G661" s="23" t="s">
        <v>2199</v>
      </c>
      <c r="H661" s="79">
        <v>400000000</v>
      </c>
      <c r="I661" s="79">
        <v>400000000</v>
      </c>
      <c r="J661" s="90" t="s">
        <v>1159</v>
      </c>
      <c r="K661" s="90" t="s">
        <v>1159</v>
      </c>
      <c r="L661" s="23" t="s">
        <v>2200</v>
      </c>
    </row>
    <row r="662" spans="2:12" ht="33.75">
      <c r="B662" s="68">
        <v>85101500</v>
      </c>
      <c r="C662" s="113" t="s">
        <v>782</v>
      </c>
      <c r="D662" s="47">
        <v>41850</v>
      </c>
      <c r="E662" s="23" t="s">
        <v>157</v>
      </c>
      <c r="F662" s="23" t="s">
        <v>53</v>
      </c>
      <c r="G662" s="23" t="s">
        <v>2199</v>
      </c>
      <c r="H662" s="79">
        <v>250000000</v>
      </c>
      <c r="I662" s="79">
        <v>250000000</v>
      </c>
      <c r="J662" s="90" t="s">
        <v>1159</v>
      </c>
      <c r="K662" s="90" t="s">
        <v>1159</v>
      </c>
      <c r="L662" s="23" t="s">
        <v>2200</v>
      </c>
    </row>
    <row r="663" spans="2:12" ht="123.75">
      <c r="B663" s="68">
        <v>85101500</v>
      </c>
      <c r="C663" s="113" t="s">
        <v>783</v>
      </c>
      <c r="D663" s="47">
        <v>41850</v>
      </c>
      <c r="E663" s="23" t="s">
        <v>157</v>
      </c>
      <c r="F663" s="23" t="s">
        <v>53</v>
      </c>
      <c r="G663" s="23" t="s">
        <v>2199</v>
      </c>
      <c r="H663" s="79">
        <v>100000000</v>
      </c>
      <c r="I663" s="79">
        <v>100000000</v>
      </c>
      <c r="J663" s="90" t="s">
        <v>1159</v>
      </c>
      <c r="K663" s="90" t="s">
        <v>2206</v>
      </c>
      <c r="L663" s="23" t="s">
        <v>2200</v>
      </c>
    </row>
    <row r="664" spans="2:12" ht="33.75">
      <c r="B664" s="68">
        <v>85101500</v>
      </c>
      <c r="C664" s="113" t="s">
        <v>784</v>
      </c>
      <c r="D664" s="47">
        <v>41850</v>
      </c>
      <c r="E664" s="23" t="s">
        <v>157</v>
      </c>
      <c r="F664" s="23" t="s">
        <v>53</v>
      </c>
      <c r="G664" s="23" t="s">
        <v>2199</v>
      </c>
      <c r="H664" s="79">
        <v>1200000000</v>
      </c>
      <c r="I664" s="79">
        <v>1200000000</v>
      </c>
      <c r="J664" s="90" t="s">
        <v>1159</v>
      </c>
      <c r="K664" s="90" t="s">
        <v>1159</v>
      </c>
      <c r="L664" s="23" t="s">
        <v>2200</v>
      </c>
    </row>
    <row r="665" spans="2:12" ht="33.75">
      <c r="B665" s="68">
        <v>85101500</v>
      </c>
      <c r="C665" s="113" t="s">
        <v>785</v>
      </c>
      <c r="D665" s="47">
        <v>41850</v>
      </c>
      <c r="E665" s="23" t="s">
        <v>157</v>
      </c>
      <c r="F665" s="23" t="s">
        <v>53</v>
      </c>
      <c r="G665" s="23" t="s">
        <v>2199</v>
      </c>
      <c r="H665" s="79">
        <v>600000000</v>
      </c>
      <c r="I665" s="79">
        <v>600000000</v>
      </c>
      <c r="J665" s="90" t="s">
        <v>1159</v>
      </c>
      <c r="K665" s="90" t="s">
        <v>1159</v>
      </c>
      <c r="L665" s="23" t="s">
        <v>2200</v>
      </c>
    </row>
    <row r="666" spans="2:12" ht="123.75">
      <c r="B666" s="68">
        <v>85101500</v>
      </c>
      <c r="C666" s="113" t="s">
        <v>786</v>
      </c>
      <c r="D666" s="47">
        <v>41850</v>
      </c>
      <c r="E666" s="23" t="s">
        <v>157</v>
      </c>
      <c r="F666" s="23" t="s">
        <v>53</v>
      </c>
      <c r="G666" s="23" t="s">
        <v>2199</v>
      </c>
      <c r="H666" s="79">
        <v>200000000</v>
      </c>
      <c r="I666" s="79">
        <v>200000000</v>
      </c>
      <c r="J666" s="90" t="s">
        <v>1159</v>
      </c>
      <c r="K666" s="90" t="s">
        <v>2206</v>
      </c>
      <c r="L666" s="23" t="s">
        <v>2200</v>
      </c>
    </row>
    <row r="667" spans="2:12" ht="90">
      <c r="B667" s="68" t="s">
        <v>2539</v>
      </c>
      <c r="C667" s="113" t="s">
        <v>787</v>
      </c>
      <c r="D667" s="47">
        <v>41699</v>
      </c>
      <c r="E667" s="23" t="s">
        <v>52</v>
      </c>
      <c r="F667" s="23" t="s">
        <v>53</v>
      </c>
      <c r="G667" s="23" t="s">
        <v>2199</v>
      </c>
      <c r="H667" s="79">
        <v>8000000000</v>
      </c>
      <c r="I667" s="79">
        <v>8000000000</v>
      </c>
      <c r="J667" s="90" t="s">
        <v>1159</v>
      </c>
      <c r="K667" s="90" t="s">
        <v>2207</v>
      </c>
      <c r="L667" s="23" t="s">
        <v>2200</v>
      </c>
    </row>
    <row r="668" spans="2:12" ht="33.75">
      <c r="B668" s="68" t="s">
        <v>2542</v>
      </c>
      <c r="C668" s="116" t="s">
        <v>788</v>
      </c>
      <c r="D668" s="47">
        <v>41822</v>
      </c>
      <c r="E668" s="23" t="s">
        <v>789</v>
      </c>
      <c r="F668" s="23" t="s">
        <v>710</v>
      </c>
      <c r="G668" s="41" t="s">
        <v>2203</v>
      </c>
      <c r="H668" s="79">
        <v>30000000</v>
      </c>
      <c r="I668" s="79">
        <v>30000000</v>
      </c>
      <c r="J668" s="90" t="s">
        <v>1159</v>
      </c>
      <c r="K668" s="32" t="s">
        <v>1159</v>
      </c>
      <c r="L668" s="23" t="s">
        <v>2200</v>
      </c>
    </row>
    <row r="669" spans="2:12" ht="90">
      <c r="B669" s="68" t="s">
        <v>2543</v>
      </c>
      <c r="C669" s="113" t="s">
        <v>790</v>
      </c>
      <c r="D669" s="47">
        <v>41654</v>
      </c>
      <c r="E669" s="23" t="s">
        <v>63</v>
      </c>
      <c r="F669" s="22" t="s">
        <v>791</v>
      </c>
      <c r="G669" s="41" t="s">
        <v>2203</v>
      </c>
      <c r="H669" s="79">
        <v>25000000</v>
      </c>
      <c r="I669" s="79">
        <v>25000000</v>
      </c>
      <c r="J669" s="90" t="s">
        <v>1159</v>
      </c>
      <c r="K669" s="90" t="s">
        <v>2208</v>
      </c>
      <c r="L669" s="23" t="s">
        <v>2200</v>
      </c>
    </row>
    <row r="670" spans="2:12" ht="78.75">
      <c r="B670" s="68" t="s">
        <v>2469</v>
      </c>
      <c r="C670" s="113" t="s">
        <v>792</v>
      </c>
      <c r="D670" s="47">
        <v>41654</v>
      </c>
      <c r="E670" s="23" t="s">
        <v>157</v>
      </c>
      <c r="F670" s="22" t="s">
        <v>614</v>
      </c>
      <c r="G670" s="41" t="s">
        <v>2203</v>
      </c>
      <c r="H670" s="79">
        <v>8000000</v>
      </c>
      <c r="I670" s="79">
        <v>8000000</v>
      </c>
      <c r="J670" s="90" t="s">
        <v>1159</v>
      </c>
      <c r="K670" s="90" t="s">
        <v>2209</v>
      </c>
      <c r="L670" s="23" t="s">
        <v>2200</v>
      </c>
    </row>
    <row r="671" spans="2:12" ht="33.75">
      <c r="B671" s="68" t="s">
        <v>2544</v>
      </c>
      <c r="C671" s="121" t="s">
        <v>793</v>
      </c>
      <c r="D671" s="47">
        <v>41654</v>
      </c>
      <c r="E671" s="23" t="s">
        <v>63</v>
      </c>
      <c r="F671" s="22" t="s">
        <v>387</v>
      </c>
      <c r="G671" s="41" t="s">
        <v>2210</v>
      </c>
      <c r="H671" s="79">
        <v>56000000</v>
      </c>
      <c r="I671" s="79">
        <v>56000000</v>
      </c>
      <c r="J671" s="90" t="s">
        <v>1159</v>
      </c>
      <c r="K671" s="90" t="s">
        <v>1159</v>
      </c>
      <c r="L671" s="23" t="s">
        <v>2200</v>
      </c>
    </row>
    <row r="672" spans="2:12" ht="33.75">
      <c r="B672" s="68" t="s">
        <v>2545</v>
      </c>
      <c r="C672" s="122" t="s">
        <v>794</v>
      </c>
      <c r="D672" s="42">
        <v>41640</v>
      </c>
      <c r="E672" s="49" t="s">
        <v>721</v>
      </c>
      <c r="F672" s="22" t="s">
        <v>387</v>
      </c>
      <c r="G672" s="41" t="s">
        <v>2203</v>
      </c>
      <c r="H672" s="79">
        <v>89535760</v>
      </c>
      <c r="I672" s="79">
        <v>432300000</v>
      </c>
      <c r="J672" s="90" t="s">
        <v>1159</v>
      </c>
      <c r="K672" s="90" t="s">
        <v>1159</v>
      </c>
      <c r="L672" s="23" t="s">
        <v>2200</v>
      </c>
    </row>
    <row r="673" spans="2:12" ht="33.75">
      <c r="B673" s="68" t="s">
        <v>2546</v>
      </c>
      <c r="C673" s="122" t="s">
        <v>795</v>
      </c>
      <c r="D673" s="42">
        <v>41640</v>
      </c>
      <c r="E673" s="49" t="s">
        <v>721</v>
      </c>
      <c r="F673" s="22" t="s">
        <v>387</v>
      </c>
      <c r="G673" s="41" t="s">
        <v>2203</v>
      </c>
      <c r="H673" s="79">
        <v>59709162</v>
      </c>
      <c r="I673" s="79">
        <v>333543096</v>
      </c>
      <c r="J673" s="90" t="s">
        <v>1159</v>
      </c>
      <c r="K673" s="90" t="s">
        <v>1159</v>
      </c>
      <c r="L673" s="23" t="s">
        <v>2200</v>
      </c>
    </row>
    <row r="674" spans="2:12" ht="33.75">
      <c r="B674" s="68" t="s">
        <v>2547</v>
      </c>
      <c r="C674" s="122" t="s">
        <v>796</v>
      </c>
      <c r="D674" s="42">
        <v>41640</v>
      </c>
      <c r="E674" s="49" t="s">
        <v>60</v>
      </c>
      <c r="F674" s="22" t="s">
        <v>387</v>
      </c>
      <c r="G674" s="41" t="s">
        <v>2203</v>
      </c>
      <c r="H674" s="79">
        <v>106413139</v>
      </c>
      <c r="I674" s="79">
        <v>47624835</v>
      </c>
      <c r="J674" s="90" t="s">
        <v>1159</v>
      </c>
      <c r="K674" s="90" t="s">
        <v>1159</v>
      </c>
      <c r="L674" s="23" t="s">
        <v>2200</v>
      </c>
    </row>
    <row r="675" spans="2:12" ht="33.75">
      <c r="B675" s="68" t="s">
        <v>2547</v>
      </c>
      <c r="C675" s="121" t="s">
        <v>797</v>
      </c>
      <c r="D675" s="42">
        <v>41809</v>
      </c>
      <c r="E675" s="49" t="s">
        <v>60</v>
      </c>
      <c r="F675" s="22" t="s">
        <v>387</v>
      </c>
      <c r="G675" s="41" t="s">
        <v>2203</v>
      </c>
      <c r="H675" s="79">
        <v>57084312</v>
      </c>
      <c r="I675" s="79">
        <v>57084312</v>
      </c>
      <c r="J675" s="90" t="s">
        <v>1159</v>
      </c>
      <c r="K675" s="90" t="s">
        <v>1159</v>
      </c>
      <c r="L675" s="23" t="s">
        <v>2200</v>
      </c>
    </row>
    <row r="676" spans="2:12" ht="33.75">
      <c r="B676" s="68" t="s">
        <v>2502</v>
      </c>
      <c r="C676" s="121" t="s">
        <v>798</v>
      </c>
      <c r="D676" s="42">
        <v>41654</v>
      </c>
      <c r="E676" s="49" t="s">
        <v>390</v>
      </c>
      <c r="F676" s="22" t="s">
        <v>387</v>
      </c>
      <c r="G676" s="41" t="s">
        <v>2210</v>
      </c>
      <c r="H676" s="79">
        <v>131154703</v>
      </c>
      <c r="I676" s="79">
        <v>131154703</v>
      </c>
      <c r="J676" s="90" t="s">
        <v>1159</v>
      </c>
      <c r="K676" s="90" t="s">
        <v>1159</v>
      </c>
      <c r="L676" s="23" t="s">
        <v>2200</v>
      </c>
    </row>
    <row r="677" spans="2:12" ht="33.75">
      <c r="B677" s="68" t="s">
        <v>2502</v>
      </c>
      <c r="C677" s="121" t="s">
        <v>799</v>
      </c>
      <c r="D677" s="42">
        <v>41654</v>
      </c>
      <c r="E677" s="49" t="s">
        <v>390</v>
      </c>
      <c r="F677" s="22" t="s">
        <v>387</v>
      </c>
      <c r="G677" s="41" t="s">
        <v>2210</v>
      </c>
      <c r="H677" s="79">
        <v>90511795</v>
      </c>
      <c r="I677" s="79">
        <v>90511795</v>
      </c>
      <c r="J677" s="90" t="s">
        <v>1159</v>
      </c>
      <c r="K677" s="90" t="s">
        <v>1159</v>
      </c>
      <c r="L677" s="23" t="s">
        <v>2200</v>
      </c>
    </row>
    <row r="678" spans="2:12" ht="33.75">
      <c r="B678" s="68" t="s">
        <v>2547</v>
      </c>
      <c r="C678" s="122" t="s">
        <v>800</v>
      </c>
      <c r="D678" s="42">
        <v>41320</v>
      </c>
      <c r="E678" s="49" t="s">
        <v>801</v>
      </c>
      <c r="F678" s="23" t="s">
        <v>710</v>
      </c>
      <c r="G678" s="41" t="s">
        <v>2210</v>
      </c>
      <c r="H678" s="79">
        <v>60192400</v>
      </c>
      <c r="I678" s="79">
        <v>60192400</v>
      </c>
      <c r="J678" s="90" t="s">
        <v>1159</v>
      </c>
      <c r="K678" s="90" t="s">
        <v>1159</v>
      </c>
      <c r="L678" s="23" t="s">
        <v>2200</v>
      </c>
    </row>
    <row r="679" spans="2:12" ht="90">
      <c r="B679" s="68" t="s">
        <v>2543</v>
      </c>
      <c r="C679" s="113" t="s">
        <v>802</v>
      </c>
      <c r="D679" s="50">
        <v>41654</v>
      </c>
      <c r="E679" s="23" t="s">
        <v>63</v>
      </c>
      <c r="F679" s="51" t="s">
        <v>53</v>
      </c>
      <c r="G679" s="41" t="s">
        <v>2203</v>
      </c>
      <c r="H679" s="79">
        <v>20000000</v>
      </c>
      <c r="I679" s="79">
        <v>20000000</v>
      </c>
      <c r="J679" s="90" t="s">
        <v>1159</v>
      </c>
      <c r="K679" s="90" t="s">
        <v>2208</v>
      </c>
      <c r="L679" s="23" t="s">
        <v>2200</v>
      </c>
    </row>
    <row r="680" spans="2:12" ht="78.75">
      <c r="B680" s="68" t="s">
        <v>2469</v>
      </c>
      <c r="C680" s="116" t="s">
        <v>792</v>
      </c>
      <c r="D680" s="50">
        <v>41654</v>
      </c>
      <c r="E680" s="23" t="s">
        <v>63</v>
      </c>
      <c r="F680" s="51" t="s">
        <v>53</v>
      </c>
      <c r="G680" s="41" t="s">
        <v>2203</v>
      </c>
      <c r="H680" s="79">
        <v>50000000</v>
      </c>
      <c r="I680" s="79">
        <v>50000000</v>
      </c>
      <c r="J680" s="90" t="s">
        <v>1159</v>
      </c>
      <c r="K680" s="90" t="s">
        <v>2209</v>
      </c>
      <c r="L680" s="23" t="s">
        <v>2200</v>
      </c>
    </row>
    <row r="681" spans="2:12" ht="33.75">
      <c r="B681" s="68" t="s">
        <v>2548</v>
      </c>
      <c r="C681" s="116" t="s">
        <v>803</v>
      </c>
      <c r="D681" s="50">
        <v>41866</v>
      </c>
      <c r="E681" s="23" t="s">
        <v>63</v>
      </c>
      <c r="F681" s="23" t="s">
        <v>710</v>
      </c>
      <c r="G681" s="41" t="s">
        <v>2203</v>
      </c>
      <c r="H681" s="79">
        <v>30000000</v>
      </c>
      <c r="I681" s="79">
        <v>30000000</v>
      </c>
      <c r="J681" s="90" t="s">
        <v>1159</v>
      </c>
      <c r="K681" s="90" t="s">
        <v>1159</v>
      </c>
      <c r="L681" s="23" t="s">
        <v>2200</v>
      </c>
    </row>
    <row r="682" spans="2:12" ht="45">
      <c r="B682" s="68" t="s">
        <v>2542</v>
      </c>
      <c r="C682" s="116" t="s">
        <v>804</v>
      </c>
      <c r="D682" s="50">
        <v>41829</v>
      </c>
      <c r="E682" s="23" t="s">
        <v>63</v>
      </c>
      <c r="F682" s="51" t="s">
        <v>53</v>
      </c>
      <c r="G682" s="41" t="s">
        <v>2203</v>
      </c>
      <c r="H682" s="79">
        <v>70000000</v>
      </c>
      <c r="I682" s="79">
        <v>70000000</v>
      </c>
      <c r="J682" s="90" t="s">
        <v>1159</v>
      </c>
      <c r="K682" s="91" t="s">
        <v>2211</v>
      </c>
      <c r="L682" s="23" t="s">
        <v>2200</v>
      </c>
    </row>
    <row r="683" spans="2:12" ht="90">
      <c r="B683" s="68" t="s">
        <v>2549</v>
      </c>
      <c r="C683" s="121" t="s">
        <v>805</v>
      </c>
      <c r="D683" s="42">
        <v>41800</v>
      </c>
      <c r="E683" s="43" t="s">
        <v>60</v>
      </c>
      <c r="F683" s="23" t="s">
        <v>710</v>
      </c>
      <c r="G683" s="43" t="s">
        <v>2203</v>
      </c>
      <c r="H683" s="79">
        <v>4196685</v>
      </c>
      <c r="I683" s="79">
        <v>4196685</v>
      </c>
      <c r="J683" s="90" t="s">
        <v>1159</v>
      </c>
      <c r="K683" s="90" t="s">
        <v>2212</v>
      </c>
      <c r="L683" s="23" t="s">
        <v>2200</v>
      </c>
    </row>
    <row r="684" spans="2:12" ht="45">
      <c r="B684" s="68" t="s">
        <v>2550</v>
      </c>
      <c r="C684" s="121" t="s">
        <v>806</v>
      </c>
      <c r="D684" s="42">
        <v>41641</v>
      </c>
      <c r="E684" s="43" t="s">
        <v>390</v>
      </c>
      <c r="F684" s="22" t="s">
        <v>387</v>
      </c>
      <c r="G684" s="43" t="s">
        <v>2203</v>
      </c>
      <c r="H684" s="79">
        <v>35386464</v>
      </c>
      <c r="I684" s="79">
        <v>35386464</v>
      </c>
      <c r="J684" s="90" t="s">
        <v>1159</v>
      </c>
      <c r="K684" s="32" t="s">
        <v>1159</v>
      </c>
      <c r="L684" s="23" t="s">
        <v>2200</v>
      </c>
    </row>
    <row r="685" spans="2:12" ht="45">
      <c r="B685" s="68" t="s">
        <v>1058</v>
      </c>
      <c r="C685" s="121" t="s">
        <v>807</v>
      </c>
      <c r="D685" s="42">
        <v>41680</v>
      </c>
      <c r="E685" s="43" t="s">
        <v>808</v>
      </c>
      <c r="F685" s="23" t="s">
        <v>710</v>
      </c>
      <c r="G685" s="43" t="s">
        <v>2203</v>
      </c>
      <c r="H685" s="79">
        <v>1999840</v>
      </c>
      <c r="I685" s="79">
        <v>1999840</v>
      </c>
      <c r="J685" s="90" t="s">
        <v>1159</v>
      </c>
      <c r="K685" s="90" t="s">
        <v>2213</v>
      </c>
      <c r="L685" s="23" t="s">
        <v>2200</v>
      </c>
    </row>
    <row r="686" spans="2:12" ht="101.25">
      <c r="B686" s="68" t="s">
        <v>1058</v>
      </c>
      <c r="C686" s="121" t="s">
        <v>809</v>
      </c>
      <c r="D686" s="42">
        <v>41774</v>
      </c>
      <c r="E686" s="43" t="s">
        <v>808</v>
      </c>
      <c r="F686" s="23" t="s">
        <v>710</v>
      </c>
      <c r="G686" s="43" t="s">
        <v>2203</v>
      </c>
      <c r="H686" s="79">
        <v>3515766</v>
      </c>
      <c r="I686" s="79">
        <v>3515766</v>
      </c>
      <c r="J686" s="90" t="s">
        <v>1159</v>
      </c>
      <c r="K686" s="90" t="s">
        <v>2214</v>
      </c>
      <c r="L686" s="23" t="s">
        <v>2200</v>
      </c>
    </row>
    <row r="687" spans="2:12" ht="33.75">
      <c r="B687" s="68" t="s">
        <v>2551</v>
      </c>
      <c r="C687" s="121" t="s">
        <v>810</v>
      </c>
      <c r="D687" s="42">
        <v>41836</v>
      </c>
      <c r="E687" s="43" t="s">
        <v>161</v>
      </c>
      <c r="F687" s="43" t="s">
        <v>53</v>
      </c>
      <c r="G687" s="43" t="s">
        <v>2203</v>
      </c>
      <c r="H687" s="79">
        <v>71800000</v>
      </c>
      <c r="I687" s="79">
        <v>71800000</v>
      </c>
      <c r="J687" s="90" t="s">
        <v>1159</v>
      </c>
      <c r="K687" s="32" t="s">
        <v>1159</v>
      </c>
      <c r="L687" s="23" t="s">
        <v>2200</v>
      </c>
    </row>
    <row r="688" spans="2:12" ht="90">
      <c r="B688" s="68" t="s">
        <v>2470</v>
      </c>
      <c r="C688" s="121" t="s">
        <v>811</v>
      </c>
      <c r="D688" s="43" t="s">
        <v>812</v>
      </c>
      <c r="E688" s="43" t="s">
        <v>52</v>
      </c>
      <c r="F688" s="23" t="s">
        <v>710</v>
      </c>
      <c r="G688" s="43" t="s">
        <v>2203</v>
      </c>
      <c r="H688" s="79">
        <v>10000000</v>
      </c>
      <c r="I688" s="79">
        <v>10000000</v>
      </c>
      <c r="J688" s="90" t="s">
        <v>1159</v>
      </c>
      <c r="K688" s="90" t="s">
        <v>2215</v>
      </c>
      <c r="L688" s="23" t="s">
        <v>2200</v>
      </c>
    </row>
    <row r="689" spans="2:12" ht="45">
      <c r="B689" s="68" t="s">
        <v>2542</v>
      </c>
      <c r="C689" s="121" t="s">
        <v>813</v>
      </c>
      <c r="D689" s="42">
        <v>41822</v>
      </c>
      <c r="E689" s="43" t="s">
        <v>52</v>
      </c>
      <c r="F689" s="23" t="s">
        <v>710</v>
      </c>
      <c r="G689" s="43" t="s">
        <v>2203</v>
      </c>
      <c r="H689" s="79">
        <v>20000000</v>
      </c>
      <c r="I689" s="79">
        <v>20000000</v>
      </c>
      <c r="J689" s="90" t="s">
        <v>1159</v>
      </c>
      <c r="K689" s="90" t="s">
        <v>2216</v>
      </c>
      <c r="L689" s="23" t="s">
        <v>2200</v>
      </c>
    </row>
    <row r="690" spans="2:12" ht="90">
      <c r="B690" s="68" t="s">
        <v>2543</v>
      </c>
      <c r="C690" s="121" t="s">
        <v>814</v>
      </c>
      <c r="D690" s="42">
        <v>41654</v>
      </c>
      <c r="E690" s="43" t="s">
        <v>52</v>
      </c>
      <c r="F690" s="43" t="s">
        <v>53</v>
      </c>
      <c r="G690" s="43" t="s">
        <v>2203</v>
      </c>
      <c r="H690" s="79">
        <v>7500000</v>
      </c>
      <c r="I690" s="79">
        <v>7500000</v>
      </c>
      <c r="J690" s="90" t="s">
        <v>1159</v>
      </c>
      <c r="K690" s="90" t="s">
        <v>2208</v>
      </c>
      <c r="L690" s="23" t="s">
        <v>2200</v>
      </c>
    </row>
    <row r="691" spans="2:12" ht="78.75">
      <c r="B691" s="68" t="s">
        <v>2469</v>
      </c>
      <c r="C691" s="121" t="s">
        <v>815</v>
      </c>
      <c r="D691" s="47">
        <v>41654</v>
      </c>
      <c r="E691" s="43" t="s">
        <v>52</v>
      </c>
      <c r="F691" s="43" t="s">
        <v>53</v>
      </c>
      <c r="G691" s="43" t="s">
        <v>2203</v>
      </c>
      <c r="H691" s="79">
        <v>7500000</v>
      </c>
      <c r="I691" s="79">
        <v>7500000</v>
      </c>
      <c r="J691" s="90" t="s">
        <v>1159</v>
      </c>
      <c r="K691" s="90" t="s">
        <v>2209</v>
      </c>
      <c r="L691" s="23" t="s">
        <v>2200</v>
      </c>
    </row>
    <row r="692" spans="2:12" ht="22.5">
      <c r="B692" s="68" t="s">
        <v>2552</v>
      </c>
      <c r="C692" s="113" t="s">
        <v>816</v>
      </c>
      <c r="D692" s="24">
        <v>41640</v>
      </c>
      <c r="E692" s="23" t="s">
        <v>63</v>
      </c>
      <c r="F692" s="22" t="s">
        <v>387</v>
      </c>
      <c r="G692" s="23" t="s">
        <v>2199</v>
      </c>
      <c r="H692" s="79">
        <v>60000000</v>
      </c>
      <c r="I692" s="79">
        <v>340000000</v>
      </c>
      <c r="J692" s="90" t="s">
        <v>1159</v>
      </c>
      <c r="K692" s="90" t="s">
        <v>1159</v>
      </c>
      <c r="L692" s="23" t="s">
        <v>2217</v>
      </c>
    </row>
    <row r="693" spans="2:12" ht="33.75">
      <c r="B693" s="68" t="s">
        <v>2553</v>
      </c>
      <c r="C693" s="113" t="s">
        <v>817</v>
      </c>
      <c r="D693" s="24">
        <v>41835</v>
      </c>
      <c r="E693" s="23" t="s">
        <v>172</v>
      </c>
      <c r="F693" s="22" t="s">
        <v>387</v>
      </c>
      <c r="G693" s="23" t="s">
        <v>2199</v>
      </c>
      <c r="H693" s="79">
        <v>170500000</v>
      </c>
      <c r="I693" s="79">
        <v>170500000</v>
      </c>
      <c r="J693" s="90" t="s">
        <v>1159</v>
      </c>
      <c r="K693" s="90" t="s">
        <v>1159</v>
      </c>
      <c r="L693" s="23" t="s">
        <v>2217</v>
      </c>
    </row>
    <row r="694" spans="2:12" ht="22.5">
      <c r="B694" s="68" t="s">
        <v>2554</v>
      </c>
      <c r="C694" s="113" t="s">
        <v>818</v>
      </c>
      <c r="D694" s="24">
        <v>41835</v>
      </c>
      <c r="E694" s="23" t="s">
        <v>375</v>
      </c>
      <c r="F694" s="23" t="s">
        <v>53</v>
      </c>
      <c r="G694" s="23" t="s">
        <v>2218</v>
      </c>
      <c r="H694" s="79">
        <v>300000000</v>
      </c>
      <c r="I694" s="79">
        <v>300000000</v>
      </c>
      <c r="J694" s="90" t="s">
        <v>1159</v>
      </c>
      <c r="K694" s="90" t="s">
        <v>1159</v>
      </c>
      <c r="L694" s="23" t="s">
        <v>2217</v>
      </c>
    </row>
    <row r="695" spans="2:12" ht="22.5">
      <c r="B695" s="68" t="s">
        <v>2555</v>
      </c>
      <c r="C695" s="113" t="s">
        <v>819</v>
      </c>
      <c r="D695" s="24">
        <v>41835</v>
      </c>
      <c r="E695" s="23" t="s">
        <v>375</v>
      </c>
      <c r="F695" s="23" t="s">
        <v>53</v>
      </c>
      <c r="G695" s="23" t="s">
        <v>2218</v>
      </c>
      <c r="H695" s="79">
        <v>70000000</v>
      </c>
      <c r="I695" s="79">
        <v>70000000</v>
      </c>
      <c r="J695" s="90" t="s">
        <v>1159</v>
      </c>
      <c r="K695" s="90" t="s">
        <v>1159</v>
      </c>
      <c r="L695" s="23" t="s">
        <v>2217</v>
      </c>
    </row>
    <row r="696" spans="2:12" ht="33.75">
      <c r="B696" s="68">
        <v>85101500</v>
      </c>
      <c r="C696" s="123" t="s">
        <v>820</v>
      </c>
      <c r="D696" s="24">
        <v>41654</v>
      </c>
      <c r="E696" s="23" t="s">
        <v>44</v>
      </c>
      <c r="F696" s="22" t="s">
        <v>387</v>
      </c>
      <c r="G696" s="23" t="s">
        <v>2199</v>
      </c>
      <c r="H696" s="79">
        <v>74513751</v>
      </c>
      <c r="I696" s="79">
        <v>74513751</v>
      </c>
      <c r="J696" s="90" t="s">
        <v>1159</v>
      </c>
      <c r="K696" s="90" t="s">
        <v>1159</v>
      </c>
      <c r="L696" s="23" t="s">
        <v>2217</v>
      </c>
    </row>
    <row r="697" spans="2:12" ht="33.75">
      <c r="B697" s="68" t="s">
        <v>2556</v>
      </c>
      <c r="C697" s="123" t="s">
        <v>821</v>
      </c>
      <c r="D697" s="24">
        <v>41866</v>
      </c>
      <c r="E697" s="23" t="s">
        <v>161</v>
      </c>
      <c r="F697" s="23" t="s">
        <v>710</v>
      </c>
      <c r="G697" s="23" t="s">
        <v>2199</v>
      </c>
      <c r="H697" s="79">
        <v>20000000</v>
      </c>
      <c r="I697" s="79">
        <v>20000000</v>
      </c>
      <c r="J697" s="90" t="s">
        <v>1159</v>
      </c>
      <c r="K697" s="90" t="s">
        <v>1159</v>
      </c>
      <c r="L697" s="23" t="s">
        <v>2217</v>
      </c>
    </row>
    <row r="698" spans="2:12" ht="22.5">
      <c r="B698" s="68" t="s">
        <v>2557</v>
      </c>
      <c r="C698" s="123" t="s">
        <v>822</v>
      </c>
      <c r="D698" s="24">
        <v>41821</v>
      </c>
      <c r="E698" s="23" t="s">
        <v>157</v>
      </c>
      <c r="F698" s="23" t="s">
        <v>462</v>
      </c>
      <c r="G698" s="23" t="s">
        <v>2199</v>
      </c>
      <c r="H698" s="79">
        <v>20000000</v>
      </c>
      <c r="I698" s="79">
        <v>20000000</v>
      </c>
      <c r="J698" s="90" t="s">
        <v>1159</v>
      </c>
      <c r="K698" s="90" t="s">
        <v>1159</v>
      </c>
      <c r="L698" s="23" t="s">
        <v>2217</v>
      </c>
    </row>
    <row r="699" spans="2:12" ht="22.5">
      <c r="B699" s="68">
        <v>86121700</v>
      </c>
      <c r="C699" s="123" t="s">
        <v>823</v>
      </c>
      <c r="D699" s="24">
        <v>41640</v>
      </c>
      <c r="E699" s="23" t="s">
        <v>824</v>
      </c>
      <c r="F699" s="22" t="s">
        <v>387</v>
      </c>
      <c r="G699" s="23" t="s">
        <v>2199</v>
      </c>
      <c r="H699" s="79">
        <v>47424529</v>
      </c>
      <c r="I699" s="79">
        <v>268738997</v>
      </c>
      <c r="J699" s="90" t="s">
        <v>1159</v>
      </c>
      <c r="K699" s="90" t="s">
        <v>1159</v>
      </c>
      <c r="L699" s="23" t="s">
        <v>2217</v>
      </c>
    </row>
    <row r="700" spans="2:12" ht="22.5">
      <c r="B700" s="68" t="s">
        <v>2558</v>
      </c>
      <c r="C700" s="113" t="s">
        <v>825</v>
      </c>
      <c r="D700" s="24">
        <v>41640</v>
      </c>
      <c r="E700" s="23" t="s">
        <v>63</v>
      </c>
      <c r="F700" s="22" t="s">
        <v>387</v>
      </c>
      <c r="G700" s="23" t="s">
        <v>2199</v>
      </c>
      <c r="H700" s="79">
        <v>93622200</v>
      </c>
      <c r="I700" s="79">
        <v>530525800</v>
      </c>
      <c r="J700" s="90" t="s">
        <v>1159</v>
      </c>
      <c r="K700" s="90" t="s">
        <v>1159</v>
      </c>
      <c r="L700" s="23" t="s">
        <v>2217</v>
      </c>
    </row>
    <row r="701" spans="2:12" ht="33.75">
      <c r="B701" s="68" t="s">
        <v>2559</v>
      </c>
      <c r="C701" s="118" t="s">
        <v>826</v>
      </c>
      <c r="D701" s="24">
        <v>41835</v>
      </c>
      <c r="E701" s="23" t="s">
        <v>60</v>
      </c>
      <c r="F701" s="22" t="s">
        <v>387</v>
      </c>
      <c r="G701" s="23" t="s">
        <v>2199</v>
      </c>
      <c r="H701" s="79">
        <v>40000000</v>
      </c>
      <c r="I701" s="79">
        <v>40000000</v>
      </c>
      <c r="J701" s="90" t="s">
        <v>1159</v>
      </c>
      <c r="K701" s="90" t="s">
        <v>1159</v>
      </c>
      <c r="L701" s="23" t="s">
        <v>2217</v>
      </c>
    </row>
    <row r="702" spans="2:12" ht="22.5">
      <c r="B702" s="68" t="s">
        <v>2502</v>
      </c>
      <c r="C702" s="113" t="s">
        <v>827</v>
      </c>
      <c r="D702" s="24">
        <v>41640</v>
      </c>
      <c r="E702" s="23" t="s">
        <v>721</v>
      </c>
      <c r="F702" s="22" t="s">
        <v>387</v>
      </c>
      <c r="G702" s="23" t="s">
        <v>2199</v>
      </c>
      <c r="H702" s="79">
        <v>92415115</v>
      </c>
      <c r="I702" s="79">
        <v>393388664</v>
      </c>
      <c r="J702" s="90" t="s">
        <v>1159</v>
      </c>
      <c r="K702" s="90" t="s">
        <v>1159</v>
      </c>
      <c r="L702" s="23" t="s">
        <v>2217</v>
      </c>
    </row>
    <row r="703" spans="2:12" ht="22.5">
      <c r="B703" s="68" t="s">
        <v>2560</v>
      </c>
      <c r="C703" s="113" t="s">
        <v>828</v>
      </c>
      <c r="D703" s="39" t="s">
        <v>829</v>
      </c>
      <c r="E703" s="23" t="s">
        <v>830</v>
      </c>
      <c r="F703" s="23" t="s">
        <v>710</v>
      </c>
      <c r="G703" s="23" t="s">
        <v>2219</v>
      </c>
      <c r="H703" s="79">
        <v>50556425</v>
      </c>
      <c r="I703" s="79">
        <v>50556425</v>
      </c>
      <c r="J703" s="90" t="s">
        <v>1159</v>
      </c>
      <c r="K703" s="90" t="s">
        <v>2220</v>
      </c>
      <c r="L703" s="23" t="s">
        <v>2217</v>
      </c>
    </row>
    <row r="704" spans="2:12" ht="22.5">
      <c r="B704" s="68" t="s">
        <v>2561</v>
      </c>
      <c r="C704" s="113" t="s">
        <v>831</v>
      </c>
      <c r="D704" s="39" t="s">
        <v>832</v>
      </c>
      <c r="E704" s="23" t="s">
        <v>375</v>
      </c>
      <c r="F704" s="23" t="s">
        <v>710</v>
      </c>
      <c r="G704" s="23" t="s">
        <v>2219</v>
      </c>
      <c r="H704" s="79">
        <v>58560784</v>
      </c>
      <c r="I704" s="79">
        <v>58560784</v>
      </c>
      <c r="J704" s="90" t="s">
        <v>1159</v>
      </c>
      <c r="K704" s="90" t="s">
        <v>1159</v>
      </c>
      <c r="L704" s="23" t="s">
        <v>2217</v>
      </c>
    </row>
    <row r="705" spans="2:12" ht="22.5">
      <c r="B705" s="68" t="s">
        <v>2561</v>
      </c>
      <c r="C705" s="113" t="s">
        <v>833</v>
      </c>
      <c r="D705" s="39" t="s">
        <v>834</v>
      </c>
      <c r="E705" s="23" t="s">
        <v>375</v>
      </c>
      <c r="F705" s="23" t="s">
        <v>710</v>
      </c>
      <c r="G705" s="23" t="s">
        <v>2219</v>
      </c>
      <c r="H705" s="79">
        <v>50725800</v>
      </c>
      <c r="I705" s="79">
        <v>50725800</v>
      </c>
      <c r="J705" s="90" t="s">
        <v>1159</v>
      </c>
      <c r="K705" s="90" t="s">
        <v>1159</v>
      </c>
      <c r="L705" s="23" t="s">
        <v>2217</v>
      </c>
    </row>
    <row r="706" spans="2:12" ht="22.5">
      <c r="B706" s="68" t="s">
        <v>2561</v>
      </c>
      <c r="C706" s="113" t="s">
        <v>835</v>
      </c>
      <c r="D706" s="39" t="s">
        <v>836</v>
      </c>
      <c r="E706" s="23" t="s">
        <v>157</v>
      </c>
      <c r="F706" s="23" t="s">
        <v>710</v>
      </c>
      <c r="G706" s="23" t="s">
        <v>2219</v>
      </c>
      <c r="H706" s="79">
        <v>22400336</v>
      </c>
      <c r="I706" s="79">
        <v>22400336</v>
      </c>
      <c r="J706" s="90" t="s">
        <v>1159</v>
      </c>
      <c r="K706" s="90" t="s">
        <v>1159</v>
      </c>
      <c r="L706" s="23" t="s">
        <v>2217</v>
      </c>
    </row>
    <row r="707" spans="2:12" ht="22.5">
      <c r="B707" s="68" t="s">
        <v>2561</v>
      </c>
      <c r="C707" s="113" t="s">
        <v>837</v>
      </c>
      <c r="D707" s="39" t="s">
        <v>832</v>
      </c>
      <c r="E707" s="23" t="s">
        <v>63</v>
      </c>
      <c r="F707" s="22" t="s">
        <v>387</v>
      </c>
      <c r="G707" s="23" t="s">
        <v>2219</v>
      </c>
      <c r="H707" s="79">
        <v>24300000</v>
      </c>
      <c r="I707" s="79">
        <v>24300000</v>
      </c>
      <c r="J707" s="90" t="s">
        <v>1159</v>
      </c>
      <c r="K707" s="90" t="s">
        <v>1159</v>
      </c>
      <c r="L707" s="23" t="s">
        <v>2217</v>
      </c>
    </row>
    <row r="708" spans="2:12" ht="22.5">
      <c r="B708" s="68" t="s">
        <v>2542</v>
      </c>
      <c r="C708" s="113" t="s">
        <v>838</v>
      </c>
      <c r="D708" s="39" t="s">
        <v>834</v>
      </c>
      <c r="E708" s="23" t="s">
        <v>375</v>
      </c>
      <c r="F708" s="23" t="s">
        <v>710</v>
      </c>
      <c r="G708" s="23" t="s">
        <v>2199</v>
      </c>
      <c r="H708" s="79">
        <v>8881500</v>
      </c>
      <c r="I708" s="79">
        <v>8881500</v>
      </c>
      <c r="J708" s="90" t="s">
        <v>1159</v>
      </c>
      <c r="K708" s="90" t="s">
        <v>1159</v>
      </c>
      <c r="L708" s="23" t="s">
        <v>2217</v>
      </c>
    </row>
    <row r="709" spans="2:12" ht="33.75">
      <c r="B709" s="68" t="s">
        <v>2562</v>
      </c>
      <c r="C709" s="113" t="s">
        <v>839</v>
      </c>
      <c r="D709" s="39" t="s">
        <v>840</v>
      </c>
      <c r="E709" s="23" t="s">
        <v>60</v>
      </c>
      <c r="F709" s="23" t="s">
        <v>387</v>
      </c>
      <c r="G709" s="23" t="s">
        <v>2221</v>
      </c>
      <c r="H709" s="79">
        <v>18000000</v>
      </c>
      <c r="I709" s="79">
        <v>18000000</v>
      </c>
      <c r="J709" s="90" t="s">
        <v>1159</v>
      </c>
      <c r="K709" s="90" t="s">
        <v>2222</v>
      </c>
      <c r="L709" s="23" t="s">
        <v>2217</v>
      </c>
    </row>
    <row r="710" spans="2:12" ht="33.75">
      <c r="B710" s="68" t="s">
        <v>2562</v>
      </c>
      <c r="C710" s="113" t="s">
        <v>841</v>
      </c>
      <c r="D710" s="39" t="s">
        <v>842</v>
      </c>
      <c r="E710" s="23" t="s">
        <v>60</v>
      </c>
      <c r="F710" s="23" t="s">
        <v>387</v>
      </c>
      <c r="G710" s="23" t="s">
        <v>2199</v>
      </c>
      <c r="H710" s="79">
        <v>67705824</v>
      </c>
      <c r="I710" s="79">
        <v>67705824</v>
      </c>
      <c r="J710" s="90" t="s">
        <v>1159</v>
      </c>
      <c r="K710" s="90" t="s">
        <v>2222</v>
      </c>
      <c r="L710" s="23" t="s">
        <v>2217</v>
      </c>
    </row>
    <row r="711" spans="2:12" ht="45">
      <c r="B711" s="68" t="s">
        <v>2562</v>
      </c>
      <c r="C711" s="113" t="s">
        <v>843</v>
      </c>
      <c r="D711" s="39" t="s">
        <v>829</v>
      </c>
      <c r="E711" s="23" t="s">
        <v>844</v>
      </c>
      <c r="F711" s="23" t="s">
        <v>387</v>
      </c>
      <c r="G711" s="23" t="s">
        <v>2199</v>
      </c>
      <c r="H711" s="79">
        <v>393538790</v>
      </c>
      <c r="I711" s="79">
        <v>393538790</v>
      </c>
      <c r="J711" s="90" t="s">
        <v>1159</v>
      </c>
      <c r="K711" s="90" t="s">
        <v>2223</v>
      </c>
      <c r="L711" s="23" t="s">
        <v>2217</v>
      </c>
    </row>
    <row r="712" spans="2:12" ht="45">
      <c r="B712" s="68" t="s">
        <v>2562</v>
      </c>
      <c r="C712" s="113" t="s">
        <v>845</v>
      </c>
      <c r="D712" s="39" t="s">
        <v>840</v>
      </c>
      <c r="E712" s="23" t="s">
        <v>375</v>
      </c>
      <c r="F712" s="23" t="s">
        <v>387</v>
      </c>
      <c r="G712" s="23" t="s">
        <v>2221</v>
      </c>
      <c r="H712" s="79">
        <v>60000000</v>
      </c>
      <c r="I712" s="79">
        <v>60000000</v>
      </c>
      <c r="J712" s="90" t="s">
        <v>1159</v>
      </c>
      <c r="K712" s="90" t="s">
        <v>2223</v>
      </c>
      <c r="L712" s="23" t="s">
        <v>2217</v>
      </c>
    </row>
    <row r="713" spans="2:12" ht="33.75">
      <c r="B713" s="68">
        <v>85101500</v>
      </c>
      <c r="C713" s="124" t="s">
        <v>846</v>
      </c>
      <c r="D713" s="24">
        <v>41850</v>
      </c>
      <c r="E713" s="23" t="s">
        <v>66</v>
      </c>
      <c r="F713" s="22" t="s">
        <v>387</v>
      </c>
      <c r="G713" s="23" t="s">
        <v>2219</v>
      </c>
      <c r="H713" s="79">
        <v>50000000</v>
      </c>
      <c r="I713" s="79">
        <v>50000000</v>
      </c>
      <c r="J713" s="90" t="s">
        <v>1159</v>
      </c>
      <c r="K713" s="90" t="s">
        <v>1159</v>
      </c>
      <c r="L713" s="23" t="s">
        <v>2217</v>
      </c>
    </row>
    <row r="714" spans="2:12" ht="22.5">
      <c r="B714" s="68" t="s">
        <v>2563</v>
      </c>
      <c r="C714" s="113" t="s">
        <v>847</v>
      </c>
      <c r="D714" s="24">
        <v>41735</v>
      </c>
      <c r="E714" s="23" t="s">
        <v>60</v>
      </c>
      <c r="F714" s="22" t="s">
        <v>387</v>
      </c>
      <c r="G714" s="23" t="s">
        <v>2199</v>
      </c>
      <c r="H714" s="79">
        <v>590000000</v>
      </c>
      <c r="I714" s="79">
        <v>590000000</v>
      </c>
      <c r="J714" s="90" t="s">
        <v>1159</v>
      </c>
      <c r="K714" s="90" t="s">
        <v>1159</v>
      </c>
      <c r="L714" s="23" t="s">
        <v>2217</v>
      </c>
    </row>
    <row r="715" spans="2:12" ht="22.5">
      <c r="B715" s="68" t="s">
        <v>2563</v>
      </c>
      <c r="C715" s="113" t="s">
        <v>847</v>
      </c>
      <c r="D715" s="24">
        <v>41654</v>
      </c>
      <c r="E715" s="23" t="s">
        <v>721</v>
      </c>
      <c r="F715" s="22" t="s">
        <v>387</v>
      </c>
      <c r="G715" s="23" t="s">
        <v>2199</v>
      </c>
      <c r="H715" s="79">
        <v>80000000</v>
      </c>
      <c r="I715" s="79">
        <v>271104600</v>
      </c>
      <c r="J715" s="90" t="s">
        <v>1159</v>
      </c>
      <c r="K715" s="90" t="s">
        <v>1159</v>
      </c>
      <c r="L715" s="23" t="s">
        <v>2217</v>
      </c>
    </row>
    <row r="716" spans="2:12" ht="168.75">
      <c r="B716" s="68" t="s">
        <v>2555</v>
      </c>
      <c r="C716" s="113" t="s">
        <v>848</v>
      </c>
      <c r="D716" s="24">
        <v>41821</v>
      </c>
      <c r="E716" s="23" t="s">
        <v>375</v>
      </c>
      <c r="F716" s="22" t="s">
        <v>387</v>
      </c>
      <c r="G716" s="23" t="s">
        <v>2224</v>
      </c>
      <c r="H716" s="79">
        <v>10000000</v>
      </c>
      <c r="I716" s="79">
        <v>10000000</v>
      </c>
      <c r="J716" s="90" t="s">
        <v>1159</v>
      </c>
      <c r="K716" s="90" t="s">
        <v>2225</v>
      </c>
      <c r="L716" s="23" t="s">
        <v>2217</v>
      </c>
    </row>
    <row r="717" spans="2:12" ht="22.5">
      <c r="B717" s="68" t="s">
        <v>2564</v>
      </c>
      <c r="C717" s="113" t="s">
        <v>849</v>
      </c>
      <c r="D717" s="24">
        <v>41640</v>
      </c>
      <c r="E717" s="23" t="s">
        <v>63</v>
      </c>
      <c r="F717" s="22" t="s">
        <v>387</v>
      </c>
      <c r="G717" s="23" t="s">
        <v>2199</v>
      </c>
      <c r="H717" s="79">
        <v>146919300</v>
      </c>
      <c r="I717" s="79">
        <v>832542700</v>
      </c>
      <c r="J717" s="90" t="s">
        <v>1159</v>
      </c>
      <c r="K717" s="90" t="s">
        <v>1159</v>
      </c>
      <c r="L717" s="23" t="s">
        <v>2217</v>
      </c>
    </row>
    <row r="718" spans="2:12" ht="22.5">
      <c r="B718" s="68" t="s">
        <v>2565</v>
      </c>
      <c r="C718" s="113" t="s">
        <v>850</v>
      </c>
      <c r="D718" s="24">
        <v>41850</v>
      </c>
      <c r="E718" s="23" t="s">
        <v>172</v>
      </c>
      <c r="F718" s="22" t="s">
        <v>387</v>
      </c>
      <c r="G718" s="23" t="s">
        <v>2199</v>
      </c>
      <c r="H718" s="79">
        <v>20000000</v>
      </c>
      <c r="I718" s="79">
        <v>20000000</v>
      </c>
      <c r="J718" s="90" t="s">
        <v>1159</v>
      </c>
      <c r="K718" s="90" t="s">
        <v>1159</v>
      </c>
      <c r="L718" s="23" t="s">
        <v>2217</v>
      </c>
    </row>
    <row r="719" spans="2:12" ht="22.5">
      <c r="B719" s="68" t="s">
        <v>2566</v>
      </c>
      <c r="C719" s="113" t="s">
        <v>851</v>
      </c>
      <c r="D719" s="24">
        <v>41835</v>
      </c>
      <c r="E719" s="23" t="s">
        <v>60</v>
      </c>
      <c r="F719" s="23" t="s">
        <v>53</v>
      </c>
      <c r="G719" s="23" t="s">
        <v>2199</v>
      </c>
      <c r="H719" s="79">
        <v>90000000</v>
      </c>
      <c r="I719" s="79">
        <v>90000000</v>
      </c>
      <c r="J719" s="90" t="s">
        <v>1159</v>
      </c>
      <c r="K719" s="90" t="s">
        <v>1159</v>
      </c>
      <c r="L719" s="23" t="s">
        <v>2217</v>
      </c>
    </row>
    <row r="720" spans="2:12" ht="33.75">
      <c r="B720" s="68" t="s">
        <v>2559</v>
      </c>
      <c r="C720" s="121" t="s">
        <v>852</v>
      </c>
      <c r="D720" s="24">
        <v>41668</v>
      </c>
      <c r="E720" s="23" t="s">
        <v>157</v>
      </c>
      <c r="F720" s="23" t="s">
        <v>387</v>
      </c>
      <c r="G720" s="23" t="s">
        <v>2199</v>
      </c>
      <c r="H720" s="79">
        <v>39378205</v>
      </c>
      <c r="I720" s="79">
        <v>39378205</v>
      </c>
      <c r="J720" s="90" t="s">
        <v>1159</v>
      </c>
      <c r="K720" s="90" t="s">
        <v>1159</v>
      </c>
      <c r="L720" s="23" t="s">
        <v>2226</v>
      </c>
    </row>
    <row r="721" spans="2:12" ht="33.75">
      <c r="B721" s="68" t="s">
        <v>2559</v>
      </c>
      <c r="C721" s="121" t="s">
        <v>853</v>
      </c>
      <c r="D721" s="24">
        <v>41668</v>
      </c>
      <c r="E721" s="23" t="s">
        <v>157</v>
      </c>
      <c r="F721" s="23" t="s">
        <v>387</v>
      </c>
      <c r="G721" s="23" t="s">
        <v>2199</v>
      </c>
      <c r="H721" s="79">
        <v>39378205</v>
      </c>
      <c r="I721" s="79">
        <v>39378205</v>
      </c>
      <c r="J721" s="90" t="s">
        <v>1159</v>
      </c>
      <c r="K721" s="90" t="s">
        <v>1159</v>
      </c>
      <c r="L721" s="23" t="s">
        <v>2226</v>
      </c>
    </row>
    <row r="722" spans="2:12" ht="33.75">
      <c r="B722" s="68" t="s">
        <v>2567</v>
      </c>
      <c r="C722" s="113" t="s">
        <v>854</v>
      </c>
      <c r="D722" s="24">
        <v>41640</v>
      </c>
      <c r="E722" s="23" t="s">
        <v>830</v>
      </c>
      <c r="F722" s="23" t="s">
        <v>387</v>
      </c>
      <c r="G722" s="23" t="s">
        <v>2199</v>
      </c>
      <c r="H722" s="79">
        <v>48056000</v>
      </c>
      <c r="I722" s="79">
        <v>24028000</v>
      </c>
      <c r="J722" s="90" t="s">
        <v>1159</v>
      </c>
      <c r="K722" s="90" t="s">
        <v>1159</v>
      </c>
      <c r="L722" s="23" t="s">
        <v>2227</v>
      </c>
    </row>
    <row r="723" spans="2:12" ht="45">
      <c r="B723" s="68" t="s">
        <v>2568</v>
      </c>
      <c r="C723" s="113" t="s">
        <v>855</v>
      </c>
      <c r="D723" s="53">
        <v>41640</v>
      </c>
      <c r="E723" s="52" t="s">
        <v>386</v>
      </c>
      <c r="F723" s="52" t="s">
        <v>387</v>
      </c>
      <c r="G723" s="23" t="s">
        <v>2199</v>
      </c>
      <c r="H723" s="79">
        <v>163500000</v>
      </c>
      <c r="I723" s="79">
        <v>14863635</v>
      </c>
      <c r="J723" s="92" t="s">
        <v>1159</v>
      </c>
      <c r="K723" s="90" t="s">
        <v>1159</v>
      </c>
      <c r="L723" s="23" t="s">
        <v>2227</v>
      </c>
    </row>
    <row r="724" spans="2:12" ht="45">
      <c r="B724" s="68" t="s">
        <v>2568</v>
      </c>
      <c r="C724" s="113" t="s">
        <v>855</v>
      </c>
      <c r="D724" s="53" t="s">
        <v>1159</v>
      </c>
      <c r="E724" s="52" t="s">
        <v>386</v>
      </c>
      <c r="F724" s="52" t="s">
        <v>387</v>
      </c>
      <c r="G724" s="23" t="s">
        <v>2228</v>
      </c>
      <c r="H724" s="79">
        <v>66886365</v>
      </c>
      <c r="I724" s="79">
        <v>66886365</v>
      </c>
      <c r="J724" s="92" t="s">
        <v>1159</v>
      </c>
      <c r="K724" s="90" t="s">
        <v>1159</v>
      </c>
      <c r="L724" s="23" t="s">
        <v>2227</v>
      </c>
    </row>
    <row r="725" spans="2:12" ht="45">
      <c r="B725" s="68" t="s">
        <v>2544</v>
      </c>
      <c r="C725" s="113" t="s">
        <v>856</v>
      </c>
      <c r="D725" s="53">
        <v>41640</v>
      </c>
      <c r="E725" s="52" t="s">
        <v>857</v>
      </c>
      <c r="F725" s="52" t="s">
        <v>387</v>
      </c>
      <c r="G725" s="89" t="s">
        <v>2199</v>
      </c>
      <c r="H725" s="79">
        <f>I725+I726</f>
        <v>307359812</v>
      </c>
      <c r="I725" s="79">
        <v>148809812</v>
      </c>
      <c r="J725" s="92" t="s">
        <v>1159</v>
      </c>
      <c r="K725" s="32" t="s">
        <v>1159</v>
      </c>
      <c r="L725" s="52" t="s">
        <v>2227</v>
      </c>
    </row>
    <row r="726" spans="2:12" ht="45">
      <c r="B726" s="68" t="s">
        <v>2544</v>
      </c>
      <c r="C726" s="113" t="s">
        <v>856</v>
      </c>
      <c r="D726" s="53">
        <v>41640</v>
      </c>
      <c r="E726" s="52" t="s">
        <v>857</v>
      </c>
      <c r="F726" s="52" t="s">
        <v>387</v>
      </c>
      <c r="G726" s="23" t="s">
        <v>2228</v>
      </c>
      <c r="H726" s="79">
        <v>158550000</v>
      </c>
      <c r="I726" s="79">
        <v>158550000</v>
      </c>
      <c r="J726" s="92" t="s">
        <v>1159</v>
      </c>
      <c r="K726" s="32" t="s">
        <v>1159</v>
      </c>
      <c r="L726" s="52" t="s">
        <v>2227</v>
      </c>
    </row>
    <row r="727" spans="2:12" ht="33.75">
      <c r="B727" s="68" t="s">
        <v>2544</v>
      </c>
      <c r="C727" s="113" t="s">
        <v>858</v>
      </c>
      <c r="D727" s="24">
        <v>41640</v>
      </c>
      <c r="E727" s="23" t="s">
        <v>857</v>
      </c>
      <c r="F727" s="23" t="s">
        <v>387</v>
      </c>
      <c r="G727" s="23" t="s">
        <v>2229</v>
      </c>
      <c r="H727" s="79">
        <v>143318264</v>
      </c>
      <c r="I727" s="79">
        <v>143318264</v>
      </c>
      <c r="J727" s="90" t="s">
        <v>1159</v>
      </c>
      <c r="K727" s="90" t="s">
        <v>1159</v>
      </c>
      <c r="L727" s="23" t="s">
        <v>2227</v>
      </c>
    </row>
    <row r="728" spans="2:12" ht="33.75">
      <c r="B728" s="68" t="s">
        <v>2569</v>
      </c>
      <c r="C728" s="113" t="s">
        <v>859</v>
      </c>
      <c r="D728" s="24">
        <v>41640</v>
      </c>
      <c r="E728" s="23" t="s">
        <v>857</v>
      </c>
      <c r="F728" s="23" t="s">
        <v>387</v>
      </c>
      <c r="G728" s="23" t="s">
        <v>2229</v>
      </c>
      <c r="H728" s="79">
        <v>336108213</v>
      </c>
      <c r="I728" s="79">
        <v>336108213</v>
      </c>
      <c r="J728" s="90" t="s">
        <v>1159</v>
      </c>
      <c r="K728" s="90" t="s">
        <v>1159</v>
      </c>
      <c r="L728" s="23" t="s">
        <v>2227</v>
      </c>
    </row>
    <row r="729" spans="2:12" ht="33.75">
      <c r="B729" s="68" t="s">
        <v>2544</v>
      </c>
      <c r="C729" s="113" t="s">
        <v>860</v>
      </c>
      <c r="D729" s="24">
        <v>41778</v>
      </c>
      <c r="E729" s="23" t="s">
        <v>375</v>
      </c>
      <c r="F729" s="23" t="s">
        <v>710</v>
      </c>
      <c r="G729" s="23" t="s">
        <v>2230</v>
      </c>
      <c r="H729" s="79">
        <v>60000000</v>
      </c>
      <c r="I729" s="79">
        <v>60000000</v>
      </c>
      <c r="J729" s="90" t="s">
        <v>1159</v>
      </c>
      <c r="K729" s="90" t="s">
        <v>1159</v>
      </c>
      <c r="L729" s="23" t="s">
        <v>2227</v>
      </c>
    </row>
    <row r="730" spans="2:12" ht="45">
      <c r="B730" s="68" t="s">
        <v>2566</v>
      </c>
      <c r="C730" s="113" t="s">
        <v>861</v>
      </c>
      <c r="D730" s="24">
        <v>41673</v>
      </c>
      <c r="E730" s="23" t="s">
        <v>57</v>
      </c>
      <c r="F730" s="23" t="s">
        <v>710</v>
      </c>
      <c r="G730" s="23" t="s">
        <v>2229</v>
      </c>
      <c r="H730" s="79">
        <v>59480139</v>
      </c>
      <c r="I730" s="79">
        <v>59480139</v>
      </c>
      <c r="J730" s="90" t="s">
        <v>1159</v>
      </c>
      <c r="K730" s="90" t="s">
        <v>1159</v>
      </c>
      <c r="L730" s="23" t="s">
        <v>2231</v>
      </c>
    </row>
    <row r="731" spans="2:12" ht="22.5">
      <c r="B731" s="68" t="s">
        <v>2566</v>
      </c>
      <c r="C731" s="113" t="s">
        <v>862</v>
      </c>
      <c r="D731" s="24">
        <v>41824</v>
      </c>
      <c r="E731" s="23" t="s">
        <v>863</v>
      </c>
      <c r="F731" s="23" t="s">
        <v>53</v>
      </c>
      <c r="G731" s="23" t="s">
        <v>2199</v>
      </c>
      <c r="H731" s="79">
        <v>200000000</v>
      </c>
      <c r="I731" s="79">
        <v>200000000</v>
      </c>
      <c r="J731" s="90" t="s">
        <v>1159</v>
      </c>
      <c r="K731" s="90" t="s">
        <v>1159</v>
      </c>
      <c r="L731" s="90" t="s">
        <v>2232</v>
      </c>
    </row>
    <row r="732" spans="2:12" ht="22.5">
      <c r="B732" s="68" t="s">
        <v>2544</v>
      </c>
      <c r="C732" s="121" t="s">
        <v>864</v>
      </c>
      <c r="D732" s="24">
        <v>41654</v>
      </c>
      <c r="E732" s="23" t="s">
        <v>44</v>
      </c>
      <c r="F732" s="23" t="s">
        <v>387</v>
      </c>
      <c r="G732" s="23" t="s">
        <v>2199</v>
      </c>
      <c r="H732" s="79">
        <v>20295060</v>
      </c>
      <c r="I732" s="79">
        <v>20295060</v>
      </c>
      <c r="J732" s="90" t="s">
        <v>1159</v>
      </c>
      <c r="K732" s="90" t="s">
        <v>1159</v>
      </c>
      <c r="L732" s="90" t="s">
        <v>2232</v>
      </c>
    </row>
    <row r="733" spans="2:12" ht="22.5">
      <c r="B733" s="68" t="s">
        <v>2555</v>
      </c>
      <c r="C733" s="113" t="s">
        <v>865</v>
      </c>
      <c r="D733" s="24">
        <v>41824</v>
      </c>
      <c r="E733" s="23" t="s">
        <v>866</v>
      </c>
      <c r="F733" s="23" t="s">
        <v>53</v>
      </c>
      <c r="G733" s="23" t="s">
        <v>2199</v>
      </c>
      <c r="H733" s="79">
        <v>227600000</v>
      </c>
      <c r="I733" s="79">
        <v>227600000</v>
      </c>
      <c r="J733" s="90" t="s">
        <v>1159</v>
      </c>
      <c r="K733" s="90" t="s">
        <v>1159</v>
      </c>
      <c r="L733" s="90" t="s">
        <v>2232</v>
      </c>
    </row>
    <row r="734" spans="2:12" ht="78.75">
      <c r="B734" s="68" t="s">
        <v>2570</v>
      </c>
      <c r="C734" s="121" t="s">
        <v>867</v>
      </c>
      <c r="D734" s="42">
        <v>41640</v>
      </c>
      <c r="E734" s="23" t="s">
        <v>824</v>
      </c>
      <c r="F734" s="43" t="s">
        <v>868</v>
      </c>
      <c r="G734" s="43" t="s">
        <v>2233</v>
      </c>
      <c r="H734" s="79">
        <v>8318246395</v>
      </c>
      <c r="I734" s="79">
        <v>14335337000</v>
      </c>
      <c r="J734" s="90" t="s">
        <v>1159</v>
      </c>
      <c r="K734" s="90" t="s">
        <v>2234</v>
      </c>
      <c r="L734" s="43" t="s">
        <v>2235</v>
      </c>
    </row>
    <row r="735" spans="2:12" ht="78.75">
      <c r="B735" s="68" t="s">
        <v>2571</v>
      </c>
      <c r="C735" s="121" t="s">
        <v>869</v>
      </c>
      <c r="D735" s="42">
        <v>41640</v>
      </c>
      <c r="E735" s="23" t="s">
        <v>824</v>
      </c>
      <c r="F735" s="43" t="s">
        <v>614</v>
      </c>
      <c r="G735" s="43" t="s">
        <v>2233</v>
      </c>
      <c r="H735" s="79">
        <v>464000000</v>
      </c>
      <c r="I735" s="79">
        <v>1100000000</v>
      </c>
      <c r="J735" s="90" t="s">
        <v>1159</v>
      </c>
      <c r="K735" s="90" t="s">
        <v>2234</v>
      </c>
      <c r="L735" s="43" t="s">
        <v>2235</v>
      </c>
    </row>
    <row r="736" spans="2:12" ht="78.75">
      <c r="B736" s="68" t="s">
        <v>2492</v>
      </c>
      <c r="C736" s="121" t="s">
        <v>870</v>
      </c>
      <c r="D736" s="42">
        <v>41641</v>
      </c>
      <c r="E736" s="43" t="s">
        <v>871</v>
      </c>
      <c r="F736" s="43" t="s">
        <v>614</v>
      </c>
      <c r="G736" s="43" t="s">
        <v>2236</v>
      </c>
      <c r="H736" s="79">
        <v>140000000</v>
      </c>
      <c r="I736" s="79">
        <v>140000000</v>
      </c>
      <c r="J736" s="90" t="s">
        <v>1159</v>
      </c>
      <c r="K736" s="90" t="s">
        <v>2209</v>
      </c>
      <c r="L736" s="43" t="s">
        <v>2235</v>
      </c>
    </row>
    <row r="737" spans="2:12" ht="45">
      <c r="B737" s="68" t="s">
        <v>2570</v>
      </c>
      <c r="C737" s="121" t="s">
        <v>872</v>
      </c>
      <c r="D737" s="42">
        <v>41817</v>
      </c>
      <c r="E737" s="43" t="s">
        <v>830</v>
      </c>
      <c r="F737" s="41" t="s">
        <v>387</v>
      </c>
      <c r="G737" s="43" t="s">
        <v>2236</v>
      </c>
      <c r="H737" s="79">
        <v>320000000</v>
      </c>
      <c r="I737" s="79">
        <v>320000000</v>
      </c>
      <c r="J737" s="90" t="s">
        <v>1159</v>
      </c>
      <c r="K737" s="90" t="s">
        <v>2237</v>
      </c>
      <c r="L737" s="43" t="s">
        <v>2235</v>
      </c>
    </row>
    <row r="738" spans="2:12" ht="33.75">
      <c r="B738" s="68" t="s">
        <v>2570</v>
      </c>
      <c r="C738" s="121" t="s">
        <v>873</v>
      </c>
      <c r="D738" s="54">
        <v>41803</v>
      </c>
      <c r="E738" s="43" t="s">
        <v>60</v>
      </c>
      <c r="F738" s="23" t="s">
        <v>710</v>
      </c>
      <c r="G738" s="43" t="s">
        <v>2199</v>
      </c>
      <c r="H738" s="79">
        <v>26929439</v>
      </c>
      <c r="I738" s="79">
        <v>26929439</v>
      </c>
      <c r="J738" s="90" t="s">
        <v>1159</v>
      </c>
      <c r="K738" s="90" t="s">
        <v>2238</v>
      </c>
      <c r="L738" s="43" t="s">
        <v>2235</v>
      </c>
    </row>
    <row r="739" spans="2:12" ht="45">
      <c r="B739" s="68">
        <v>81161700</v>
      </c>
      <c r="C739" s="113" t="s">
        <v>874</v>
      </c>
      <c r="D739" s="42">
        <v>41816</v>
      </c>
      <c r="E739" s="43" t="s">
        <v>172</v>
      </c>
      <c r="F739" s="23" t="s">
        <v>462</v>
      </c>
      <c r="G739" s="43" t="s">
        <v>2236</v>
      </c>
      <c r="H739" s="79">
        <v>32852598</v>
      </c>
      <c r="I739" s="79">
        <v>32852598</v>
      </c>
      <c r="J739" s="90" t="s">
        <v>1159</v>
      </c>
      <c r="K739" s="90" t="s">
        <v>2237</v>
      </c>
      <c r="L739" s="43" t="s">
        <v>2235</v>
      </c>
    </row>
    <row r="740" spans="2:12" ht="45">
      <c r="B740" s="68">
        <v>81161700</v>
      </c>
      <c r="C740" s="121" t="s">
        <v>875</v>
      </c>
      <c r="D740" s="42">
        <v>41792</v>
      </c>
      <c r="E740" s="43" t="s">
        <v>172</v>
      </c>
      <c r="F740" s="23" t="s">
        <v>462</v>
      </c>
      <c r="G740" s="43" t="s">
        <v>2236</v>
      </c>
      <c r="H740" s="79">
        <v>32852598</v>
      </c>
      <c r="I740" s="79">
        <v>32852598</v>
      </c>
      <c r="J740" s="90" t="s">
        <v>1159</v>
      </c>
      <c r="K740" s="90" t="s">
        <v>2237</v>
      </c>
      <c r="L740" s="43" t="s">
        <v>2235</v>
      </c>
    </row>
    <row r="741" spans="2:12" ht="45">
      <c r="B741" s="68">
        <v>81161700</v>
      </c>
      <c r="C741" s="121" t="s">
        <v>876</v>
      </c>
      <c r="D741" s="42">
        <v>41792</v>
      </c>
      <c r="E741" s="43" t="s">
        <v>172</v>
      </c>
      <c r="F741" s="23" t="s">
        <v>462</v>
      </c>
      <c r="G741" s="43" t="s">
        <v>2236</v>
      </c>
      <c r="H741" s="79">
        <v>32852598</v>
      </c>
      <c r="I741" s="79">
        <v>32852598</v>
      </c>
      <c r="J741" s="90" t="s">
        <v>1159</v>
      </c>
      <c r="K741" s="90" t="s">
        <v>2237</v>
      </c>
      <c r="L741" s="43" t="s">
        <v>2235</v>
      </c>
    </row>
    <row r="742" spans="2:12" ht="45">
      <c r="B742" s="68">
        <v>81161700</v>
      </c>
      <c r="C742" s="121" t="s">
        <v>877</v>
      </c>
      <c r="D742" s="42">
        <v>41792</v>
      </c>
      <c r="E742" s="43" t="s">
        <v>172</v>
      </c>
      <c r="F742" s="23" t="s">
        <v>462</v>
      </c>
      <c r="G742" s="43" t="s">
        <v>2236</v>
      </c>
      <c r="H742" s="79">
        <v>32852598</v>
      </c>
      <c r="I742" s="79">
        <v>32852598</v>
      </c>
      <c r="J742" s="90" t="s">
        <v>1159</v>
      </c>
      <c r="K742" s="90" t="s">
        <v>2237</v>
      </c>
      <c r="L742" s="43" t="s">
        <v>2235</v>
      </c>
    </row>
    <row r="743" spans="2:12" ht="45">
      <c r="B743" s="68">
        <v>81161700</v>
      </c>
      <c r="C743" s="121" t="s">
        <v>878</v>
      </c>
      <c r="D743" s="42">
        <v>41792</v>
      </c>
      <c r="E743" s="43" t="s">
        <v>172</v>
      </c>
      <c r="F743" s="23" t="s">
        <v>462</v>
      </c>
      <c r="G743" s="43" t="s">
        <v>2236</v>
      </c>
      <c r="H743" s="79">
        <v>32852598</v>
      </c>
      <c r="I743" s="79">
        <v>32852598</v>
      </c>
      <c r="J743" s="90" t="s">
        <v>1159</v>
      </c>
      <c r="K743" s="90" t="s">
        <v>2237</v>
      </c>
      <c r="L743" s="43" t="s">
        <v>2235</v>
      </c>
    </row>
    <row r="744" spans="2:12" ht="45">
      <c r="B744" s="68">
        <v>81161700</v>
      </c>
      <c r="C744" s="121" t="s">
        <v>879</v>
      </c>
      <c r="D744" s="42">
        <v>41792</v>
      </c>
      <c r="E744" s="43" t="s">
        <v>172</v>
      </c>
      <c r="F744" s="23" t="s">
        <v>462</v>
      </c>
      <c r="G744" s="43" t="s">
        <v>2236</v>
      </c>
      <c r="H744" s="79">
        <v>32852598</v>
      </c>
      <c r="I744" s="79">
        <v>32852598</v>
      </c>
      <c r="J744" s="90" t="s">
        <v>1159</v>
      </c>
      <c r="K744" s="90" t="s">
        <v>2237</v>
      </c>
      <c r="L744" s="43" t="s">
        <v>2235</v>
      </c>
    </row>
    <row r="745" spans="2:12" ht="45">
      <c r="B745" s="68">
        <v>81161700</v>
      </c>
      <c r="C745" s="121" t="s">
        <v>880</v>
      </c>
      <c r="D745" s="42">
        <v>41792</v>
      </c>
      <c r="E745" s="43" t="s">
        <v>172</v>
      </c>
      <c r="F745" s="23" t="s">
        <v>462</v>
      </c>
      <c r="G745" s="43" t="s">
        <v>2236</v>
      </c>
      <c r="H745" s="79">
        <v>32852598</v>
      </c>
      <c r="I745" s="79">
        <v>32852598</v>
      </c>
      <c r="J745" s="90" t="s">
        <v>1159</v>
      </c>
      <c r="K745" s="90" t="s">
        <v>2237</v>
      </c>
      <c r="L745" s="43" t="s">
        <v>2235</v>
      </c>
    </row>
    <row r="746" spans="2:12" ht="45">
      <c r="B746" s="68">
        <v>81161700</v>
      </c>
      <c r="C746" s="121" t="s">
        <v>881</v>
      </c>
      <c r="D746" s="42">
        <v>41792</v>
      </c>
      <c r="E746" s="43" t="s">
        <v>172</v>
      </c>
      <c r="F746" s="23" t="s">
        <v>462</v>
      </c>
      <c r="G746" s="43" t="s">
        <v>2236</v>
      </c>
      <c r="H746" s="79">
        <v>32852598</v>
      </c>
      <c r="I746" s="79">
        <v>32852598</v>
      </c>
      <c r="J746" s="90" t="s">
        <v>1159</v>
      </c>
      <c r="K746" s="90" t="s">
        <v>2237</v>
      </c>
      <c r="L746" s="43" t="s">
        <v>2235</v>
      </c>
    </row>
    <row r="747" spans="2:12" ht="45">
      <c r="B747" s="68">
        <v>81161700</v>
      </c>
      <c r="C747" s="121" t="s">
        <v>882</v>
      </c>
      <c r="D747" s="42">
        <v>41792</v>
      </c>
      <c r="E747" s="43" t="s">
        <v>172</v>
      </c>
      <c r="F747" s="23" t="s">
        <v>462</v>
      </c>
      <c r="G747" s="43" t="s">
        <v>2236</v>
      </c>
      <c r="H747" s="79">
        <v>32852598</v>
      </c>
      <c r="I747" s="79">
        <v>32852598</v>
      </c>
      <c r="J747" s="90" t="s">
        <v>1159</v>
      </c>
      <c r="K747" s="90" t="s">
        <v>2237</v>
      </c>
      <c r="L747" s="43" t="s">
        <v>2235</v>
      </c>
    </row>
    <row r="748" spans="2:12" ht="45">
      <c r="B748" s="68">
        <v>81161700</v>
      </c>
      <c r="C748" s="121" t="s">
        <v>883</v>
      </c>
      <c r="D748" s="42">
        <v>41792</v>
      </c>
      <c r="E748" s="43" t="s">
        <v>172</v>
      </c>
      <c r="F748" s="23" t="s">
        <v>462</v>
      </c>
      <c r="G748" s="43" t="s">
        <v>2236</v>
      </c>
      <c r="H748" s="79">
        <v>32852598</v>
      </c>
      <c r="I748" s="79">
        <v>32852598</v>
      </c>
      <c r="J748" s="90" t="s">
        <v>1159</v>
      </c>
      <c r="K748" s="90" t="s">
        <v>2237</v>
      </c>
      <c r="L748" s="43" t="s">
        <v>2235</v>
      </c>
    </row>
    <row r="749" spans="2:12" ht="45">
      <c r="B749" s="68">
        <v>81161700</v>
      </c>
      <c r="C749" s="121" t="s">
        <v>884</v>
      </c>
      <c r="D749" s="42">
        <v>41792</v>
      </c>
      <c r="E749" s="43" t="s">
        <v>172</v>
      </c>
      <c r="F749" s="23" t="s">
        <v>462</v>
      </c>
      <c r="G749" s="43" t="s">
        <v>2236</v>
      </c>
      <c r="H749" s="79">
        <v>32852598</v>
      </c>
      <c r="I749" s="79">
        <v>32852598</v>
      </c>
      <c r="J749" s="90" t="s">
        <v>1159</v>
      </c>
      <c r="K749" s="90" t="s">
        <v>2237</v>
      </c>
      <c r="L749" s="43" t="s">
        <v>2235</v>
      </c>
    </row>
    <row r="750" spans="2:12" ht="45">
      <c r="B750" s="68">
        <v>81161700</v>
      </c>
      <c r="C750" s="121" t="s">
        <v>885</v>
      </c>
      <c r="D750" s="42">
        <v>41792</v>
      </c>
      <c r="E750" s="43" t="s">
        <v>172</v>
      </c>
      <c r="F750" s="23" t="s">
        <v>462</v>
      </c>
      <c r="G750" s="43" t="s">
        <v>2236</v>
      </c>
      <c r="H750" s="79">
        <v>32852598</v>
      </c>
      <c r="I750" s="79">
        <v>32852598</v>
      </c>
      <c r="J750" s="90" t="s">
        <v>1159</v>
      </c>
      <c r="K750" s="90" t="s">
        <v>2237</v>
      </c>
      <c r="L750" s="43" t="s">
        <v>2235</v>
      </c>
    </row>
    <row r="751" spans="2:12" ht="45">
      <c r="B751" s="68">
        <v>81161700</v>
      </c>
      <c r="C751" s="121" t="s">
        <v>886</v>
      </c>
      <c r="D751" s="42">
        <v>41792</v>
      </c>
      <c r="E751" s="43" t="s">
        <v>172</v>
      </c>
      <c r="F751" s="23" t="s">
        <v>462</v>
      </c>
      <c r="G751" s="43" t="s">
        <v>2236</v>
      </c>
      <c r="H751" s="79">
        <v>32852598</v>
      </c>
      <c r="I751" s="79">
        <v>32852598</v>
      </c>
      <c r="J751" s="90" t="s">
        <v>1159</v>
      </c>
      <c r="K751" s="90" t="s">
        <v>2237</v>
      </c>
      <c r="L751" s="43" t="s">
        <v>2235</v>
      </c>
    </row>
    <row r="752" spans="2:12" ht="33.75">
      <c r="B752" s="68">
        <v>81161700</v>
      </c>
      <c r="C752" s="121" t="s">
        <v>887</v>
      </c>
      <c r="D752" s="42">
        <v>41792</v>
      </c>
      <c r="E752" s="43" t="s">
        <v>228</v>
      </c>
      <c r="F752" s="23" t="s">
        <v>462</v>
      </c>
      <c r="G752" s="43" t="s">
        <v>2236</v>
      </c>
      <c r="H752" s="79">
        <v>700000000</v>
      </c>
      <c r="I752" s="79">
        <v>700000000</v>
      </c>
      <c r="J752" s="90" t="s">
        <v>1159</v>
      </c>
      <c r="K752" s="90" t="s">
        <v>1159</v>
      </c>
      <c r="L752" s="43" t="s">
        <v>2235</v>
      </c>
    </row>
    <row r="753" spans="2:12" ht="33.75">
      <c r="B753" s="68">
        <v>81161700</v>
      </c>
      <c r="C753" s="121" t="s">
        <v>887</v>
      </c>
      <c r="D753" s="42">
        <v>41792</v>
      </c>
      <c r="E753" s="43" t="s">
        <v>228</v>
      </c>
      <c r="F753" s="23" t="s">
        <v>462</v>
      </c>
      <c r="G753" s="43" t="s">
        <v>2236</v>
      </c>
      <c r="H753" s="79">
        <v>700000000</v>
      </c>
      <c r="I753" s="79">
        <v>700000000</v>
      </c>
      <c r="J753" s="90" t="s">
        <v>1159</v>
      </c>
      <c r="K753" s="90" t="s">
        <v>1159</v>
      </c>
      <c r="L753" s="43" t="s">
        <v>2235</v>
      </c>
    </row>
    <row r="754" spans="2:12" ht="33.75">
      <c r="B754" s="68">
        <v>81161700</v>
      </c>
      <c r="C754" s="121" t="s">
        <v>887</v>
      </c>
      <c r="D754" s="42">
        <v>41792</v>
      </c>
      <c r="E754" s="43" t="s">
        <v>228</v>
      </c>
      <c r="F754" s="23" t="s">
        <v>462</v>
      </c>
      <c r="G754" s="43" t="s">
        <v>2236</v>
      </c>
      <c r="H754" s="79">
        <v>700000000</v>
      </c>
      <c r="I754" s="79">
        <v>700000000</v>
      </c>
      <c r="J754" s="90" t="s">
        <v>1159</v>
      </c>
      <c r="K754" s="90" t="s">
        <v>1159</v>
      </c>
      <c r="L754" s="43" t="s">
        <v>2235</v>
      </c>
    </row>
    <row r="755" spans="2:12" ht="33.75">
      <c r="B755" s="68">
        <v>81161700</v>
      </c>
      <c r="C755" s="121" t="s">
        <v>887</v>
      </c>
      <c r="D755" s="42">
        <v>41792</v>
      </c>
      <c r="E755" s="43" t="s">
        <v>228</v>
      </c>
      <c r="F755" s="23" t="s">
        <v>462</v>
      </c>
      <c r="G755" s="43" t="s">
        <v>2236</v>
      </c>
      <c r="H755" s="79">
        <v>700000000</v>
      </c>
      <c r="I755" s="79">
        <v>700000000</v>
      </c>
      <c r="J755" s="90" t="s">
        <v>1159</v>
      </c>
      <c r="K755" s="90" t="s">
        <v>1159</v>
      </c>
      <c r="L755" s="43" t="s">
        <v>2235</v>
      </c>
    </row>
    <row r="756" spans="2:12" ht="33.75">
      <c r="B756" s="68">
        <v>81161700</v>
      </c>
      <c r="C756" s="121" t="s">
        <v>887</v>
      </c>
      <c r="D756" s="42">
        <v>41792</v>
      </c>
      <c r="E756" s="43" t="s">
        <v>228</v>
      </c>
      <c r="F756" s="23" t="s">
        <v>462</v>
      </c>
      <c r="G756" s="43" t="s">
        <v>2236</v>
      </c>
      <c r="H756" s="79">
        <v>700000000</v>
      </c>
      <c r="I756" s="79">
        <v>700000000</v>
      </c>
      <c r="J756" s="90" t="s">
        <v>1159</v>
      </c>
      <c r="K756" s="90" t="s">
        <v>1159</v>
      </c>
      <c r="L756" s="43" t="s">
        <v>2235</v>
      </c>
    </row>
    <row r="757" spans="2:12" ht="33.75">
      <c r="B757" s="68">
        <v>81161700</v>
      </c>
      <c r="C757" s="121" t="s">
        <v>887</v>
      </c>
      <c r="D757" s="42">
        <v>41792</v>
      </c>
      <c r="E757" s="43" t="s">
        <v>228</v>
      </c>
      <c r="F757" s="23" t="s">
        <v>462</v>
      </c>
      <c r="G757" s="43" t="s">
        <v>2236</v>
      </c>
      <c r="H757" s="79">
        <v>700000000</v>
      </c>
      <c r="I757" s="79">
        <v>700000000</v>
      </c>
      <c r="J757" s="90" t="s">
        <v>1159</v>
      </c>
      <c r="K757" s="90" t="s">
        <v>1159</v>
      </c>
      <c r="L757" s="43" t="s">
        <v>2235</v>
      </c>
    </row>
    <row r="758" spans="2:12" ht="67.5">
      <c r="B758" s="68">
        <v>72102900</v>
      </c>
      <c r="C758" s="122" t="s">
        <v>888</v>
      </c>
      <c r="D758" s="42">
        <v>41793</v>
      </c>
      <c r="E758" s="43" t="s">
        <v>889</v>
      </c>
      <c r="F758" s="23" t="s">
        <v>462</v>
      </c>
      <c r="G758" s="43" t="s">
        <v>2229</v>
      </c>
      <c r="H758" s="79">
        <v>705000000</v>
      </c>
      <c r="I758" s="79">
        <v>705000000</v>
      </c>
      <c r="J758" s="90" t="s">
        <v>1159</v>
      </c>
      <c r="K758" s="90" t="s">
        <v>2239</v>
      </c>
      <c r="L758" s="43" t="s">
        <v>2235</v>
      </c>
    </row>
    <row r="759" spans="2:12" ht="22.5">
      <c r="B759" s="68" t="s">
        <v>2570</v>
      </c>
      <c r="C759" s="121" t="s">
        <v>890</v>
      </c>
      <c r="D759" s="42">
        <v>41793</v>
      </c>
      <c r="E759" s="43" t="s">
        <v>889</v>
      </c>
      <c r="F759" s="23" t="s">
        <v>462</v>
      </c>
      <c r="G759" s="43" t="s">
        <v>2236</v>
      </c>
      <c r="H759" s="79">
        <v>3000000000</v>
      </c>
      <c r="I759" s="79">
        <v>3000000000</v>
      </c>
      <c r="J759" s="90" t="s">
        <v>1159</v>
      </c>
      <c r="K759" s="90" t="s">
        <v>1159</v>
      </c>
      <c r="L759" s="43" t="s">
        <v>2235</v>
      </c>
    </row>
    <row r="760" spans="2:12" ht="33.75">
      <c r="B760" s="68" t="s">
        <v>2510</v>
      </c>
      <c r="C760" s="113" t="s">
        <v>891</v>
      </c>
      <c r="D760" s="42">
        <v>41640</v>
      </c>
      <c r="E760" s="43" t="s">
        <v>44</v>
      </c>
      <c r="F760" s="23" t="s">
        <v>387</v>
      </c>
      <c r="G760" s="41" t="s">
        <v>2236</v>
      </c>
      <c r="H760" s="79">
        <v>11906433</v>
      </c>
      <c r="I760" s="79">
        <v>11906433</v>
      </c>
      <c r="J760" s="90" t="s">
        <v>1159</v>
      </c>
      <c r="K760" s="90" t="s">
        <v>1159</v>
      </c>
      <c r="L760" s="43" t="s">
        <v>2235</v>
      </c>
    </row>
    <row r="761" spans="2:12" ht="45">
      <c r="B761" s="68" t="s">
        <v>2510</v>
      </c>
      <c r="C761" s="113" t="s">
        <v>892</v>
      </c>
      <c r="D761" s="42">
        <v>41640</v>
      </c>
      <c r="E761" s="43" t="s">
        <v>44</v>
      </c>
      <c r="F761" s="23" t="s">
        <v>387</v>
      </c>
      <c r="G761" s="41" t="s">
        <v>2236</v>
      </c>
      <c r="H761" s="79">
        <v>44649132</v>
      </c>
      <c r="I761" s="79">
        <v>44649132</v>
      </c>
      <c r="J761" s="90" t="s">
        <v>1159</v>
      </c>
      <c r="K761" s="90" t="s">
        <v>1159</v>
      </c>
      <c r="L761" s="43" t="s">
        <v>2235</v>
      </c>
    </row>
    <row r="762" spans="2:12" ht="22.5">
      <c r="B762" s="68" t="s">
        <v>2510</v>
      </c>
      <c r="C762" s="121" t="s">
        <v>893</v>
      </c>
      <c r="D762" s="42">
        <v>41640</v>
      </c>
      <c r="E762" s="43" t="s">
        <v>44</v>
      </c>
      <c r="F762" s="23" t="s">
        <v>387</v>
      </c>
      <c r="G762" s="41" t="s">
        <v>2236</v>
      </c>
      <c r="H762" s="79">
        <v>51149132</v>
      </c>
      <c r="I762" s="79">
        <v>51149132</v>
      </c>
      <c r="J762" s="90" t="s">
        <v>1159</v>
      </c>
      <c r="K762" s="90" t="s">
        <v>1159</v>
      </c>
      <c r="L762" s="43" t="s">
        <v>2235</v>
      </c>
    </row>
    <row r="763" spans="2:12" ht="33.75">
      <c r="B763" s="68" t="s">
        <v>2510</v>
      </c>
      <c r="C763" s="121" t="s">
        <v>894</v>
      </c>
      <c r="D763" s="42">
        <v>41640</v>
      </c>
      <c r="E763" s="43" t="s">
        <v>44</v>
      </c>
      <c r="F763" s="23" t="s">
        <v>387</v>
      </c>
      <c r="G763" s="41" t="s">
        <v>2236</v>
      </c>
      <c r="H763" s="79">
        <v>44649132</v>
      </c>
      <c r="I763" s="79">
        <v>44649132</v>
      </c>
      <c r="J763" s="90" t="s">
        <v>1159</v>
      </c>
      <c r="K763" s="90" t="s">
        <v>1159</v>
      </c>
      <c r="L763" s="43" t="s">
        <v>2235</v>
      </c>
    </row>
    <row r="764" spans="2:12" ht="45">
      <c r="B764" s="68" t="s">
        <v>2510</v>
      </c>
      <c r="C764" s="113" t="s">
        <v>895</v>
      </c>
      <c r="D764" s="42">
        <v>41640</v>
      </c>
      <c r="E764" s="43" t="s">
        <v>44</v>
      </c>
      <c r="F764" s="23" t="s">
        <v>387</v>
      </c>
      <c r="G764" s="41" t="s">
        <v>2236</v>
      </c>
      <c r="H764" s="79">
        <v>44649132</v>
      </c>
      <c r="I764" s="79">
        <v>44649132</v>
      </c>
      <c r="J764" s="90" t="s">
        <v>1159</v>
      </c>
      <c r="K764" s="90" t="s">
        <v>1159</v>
      </c>
      <c r="L764" s="43" t="s">
        <v>2235</v>
      </c>
    </row>
    <row r="765" spans="2:12" ht="33.75">
      <c r="B765" s="68" t="s">
        <v>2510</v>
      </c>
      <c r="C765" s="121" t="s">
        <v>896</v>
      </c>
      <c r="D765" s="42">
        <v>41640</v>
      </c>
      <c r="E765" s="43" t="s">
        <v>44</v>
      </c>
      <c r="F765" s="23" t="s">
        <v>387</v>
      </c>
      <c r="G765" s="41" t="s">
        <v>2236</v>
      </c>
      <c r="H765" s="79">
        <v>44649132</v>
      </c>
      <c r="I765" s="79">
        <v>44649132</v>
      </c>
      <c r="J765" s="90" t="s">
        <v>1159</v>
      </c>
      <c r="K765" s="90" t="s">
        <v>1159</v>
      </c>
      <c r="L765" s="43" t="s">
        <v>2235</v>
      </c>
    </row>
    <row r="766" spans="2:12" ht="33.75">
      <c r="B766" s="68" t="s">
        <v>2510</v>
      </c>
      <c r="C766" s="121" t="s">
        <v>897</v>
      </c>
      <c r="D766" s="42">
        <v>41640</v>
      </c>
      <c r="E766" s="43" t="s">
        <v>44</v>
      </c>
      <c r="F766" s="23" t="s">
        <v>387</v>
      </c>
      <c r="G766" s="41" t="s">
        <v>2236</v>
      </c>
      <c r="H766" s="79">
        <v>44649132</v>
      </c>
      <c r="I766" s="79">
        <v>44649132</v>
      </c>
      <c r="J766" s="90" t="s">
        <v>1159</v>
      </c>
      <c r="K766" s="90" t="s">
        <v>1159</v>
      </c>
      <c r="L766" s="43" t="s">
        <v>2235</v>
      </c>
    </row>
    <row r="767" spans="2:12" ht="33.75">
      <c r="B767" s="68" t="s">
        <v>2510</v>
      </c>
      <c r="C767" s="121" t="s">
        <v>898</v>
      </c>
      <c r="D767" s="42">
        <v>41640</v>
      </c>
      <c r="E767" s="43" t="s">
        <v>44</v>
      </c>
      <c r="F767" s="23" t="s">
        <v>387</v>
      </c>
      <c r="G767" s="41" t="s">
        <v>2236</v>
      </c>
      <c r="H767" s="79">
        <v>44649132</v>
      </c>
      <c r="I767" s="79">
        <v>44649132</v>
      </c>
      <c r="J767" s="90" t="s">
        <v>1159</v>
      </c>
      <c r="K767" s="90" t="s">
        <v>1159</v>
      </c>
      <c r="L767" s="43" t="s">
        <v>2235</v>
      </c>
    </row>
    <row r="768" spans="2:12" ht="22.5">
      <c r="B768" s="68" t="s">
        <v>2510</v>
      </c>
      <c r="C768" s="113" t="s">
        <v>899</v>
      </c>
      <c r="D768" s="42">
        <v>41640</v>
      </c>
      <c r="E768" s="43" t="s">
        <v>44</v>
      </c>
      <c r="F768" s="23" t="s">
        <v>387</v>
      </c>
      <c r="G768" s="41" t="s">
        <v>2236</v>
      </c>
      <c r="H768" s="79">
        <v>51149132</v>
      </c>
      <c r="I768" s="79">
        <v>51149132</v>
      </c>
      <c r="J768" s="90" t="s">
        <v>1159</v>
      </c>
      <c r="K768" s="90" t="s">
        <v>1159</v>
      </c>
      <c r="L768" s="43" t="s">
        <v>2235</v>
      </c>
    </row>
    <row r="769" spans="2:12" ht="22.5">
      <c r="B769" s="68" t="s">
        <v>2510</v>
      </c>
      <c r="C769" s="113" t="s">
        <v>900</v>
      </c>
      <c r="D769" s="42">
        <v>41640</v>
      </c>
      <c r="E769" s="43" t="s">
        <v>44</v>
      </c>
      <c r="F769" s="23" t="s">
        <v>387</v>
      </c>
      <c r="G769" s="41" t="s">
        <v>2236</v>
      </c>
      <c r="H769" s="79">
        <v>52149132</v>
      </c>
      <c r="I769" s="79">
        <v>52149132</v>
      </c>
      <c r="J769" s="90" t="s">
        <v>1159</v>
      </c>
      <c r="K769" s="90" t="s">
        <v>1159</v>
      </c>
      <c r="L769" s="43" t="s">
        <v>2235</v>
      </c>
    </row>
    <row r="770" spans="2:12" ht="45">
      <c r="B770" s="68" t="s">
        <v>2510</v>
      </c>
      <c r="C770" s="113" t="s">
        <v>901</v>
      </c>
      <c r="D770" s="42">
        <v>41640</v>
      </c>
      <c r="E770" s="43" t="s">
        <v>44</v>
      </c>
      <c r="F770" s="23" t="s">
        <v>387</v>
      </c>
      <c r="G770" s="41" t="s">
        <v>2236</v>
      </c>
      <c r="H770" s="79">
        <v>44649132</v>
      </c>
      <c r="I770" s="79">
        <v>44649132</v>
      </c>
      <c r="J770" s="90" t="s">
        <v>1159</v>
      </c>
      <c r="K770" s="90" t="s">
        <v>1159</v>
      </c>
      <c r="L770" s="43" t="s">
        <v>2235</v>
      </c>
    </row>
    <row r="771" spans="2:12" ht="22.5">
      <c r="B771" s="68" t="s">
        <v>2572</v>
      </c>
      <c r="C771" s="121" t="s">
        <v>902</v>
      </c>
      <c r="D771" s="42" t="s">
        <v>903</v>
      </c>
      <c r="E771" s="43" t="s">
        <v>161</v>
      </c>
      <c r="F771" s="23" t="s">
        <v>710</v>
      </c>
      <c r="G771" s="43" t="s">
        <v>2230</v>
      </c>
      <c r="H771" s="79">
        <v>22050000</v>
      </c>
      <c r="I771" s="79">
        <v>22050000</v>
      </c>
      <c r="J771" s="90" t="s">
        <v>1159</v>
      </c>
      <c r="K771" s="90" t="s">
        <v>2240</v>
      </c>
      <c r="L771" s="24" t="s">
        <v>2241</v>
      </c>
    </row>
    <row r="772" spans="2:12" ht="22.5">
      <c r="B772" s="68" t="s">
        <v>2515</v>
      </c>
      <c r="C772" s="121" t="s">
        <v>904</v>
      </c>
      <c r="D772" s="42">
        <v>41671</v>
      </c>
      <c r="E772" s="43" t="s">
        <v>375</v>
      </c>
      <c r="F772" s="23" t="s">
        <v>710</v>
      </c>
      <c r="G772" s="43" t="s">
        <v>2230</v>
      </c>
      <c r="H772" s="79">
        <v>30016712</v>
      </c>
      <c r="I772" s="79">
        <v>30016712</v>
      </c>
      <c r="J772" s="90" t="s">
        <v>1159</v>
      </c>
      <c r="K772" s="91" t="s">
        <v>2220</v>
      </c>
      <c r="L772" s="24" t="s">
        <v>2241</v>
      </c>
    </row>
    <row r="773" spans="2:12" ht="33.75">
      <c r="B773" s="68" t="s">
        <v>2573</v>
      </c>
      <c r="C773" s="121" t="s">
        <v>905</v>
      </c>
      <c r="D773" s="42">
        <v>41774</v>
      </c>
      <c r="E773" s="43" t="s">
        <v>60</v>
      </c>
      <c r="F773" s="23" t="s">
        <v>710</v>
      </c>
      <c r="G773" s="43" t="s">
        <v>2230</v>
      </c>
      <c r="H773" s="79">
        <v>585216</v>
      </c>
      <c r="I773" s="79">
        <v>585216</v>
      </c>
      <c r="J773" s="90" t="s">
        <v>1159</v>
      </c>
      <c r="K773" s="90" t="s">
        <v>2238</v>
      </c>
      <c r="L773" s="24" t="s">
        <v>2241</v>
      </c>
    </row>
    <row r="774" spans="2:12" ht="101.25">
      <c r="B774" s="68" t="s">
        <v>2574</v>
      </c>
      <c r="C774" s="121" t="s">
        <v>906</v>
      </c>
      <c r="D774" s="42">
        <v>41852</v>
      </c>
      <c r="E774" s="43" t="s">
        <v>60</v>
      </c>
      <c r="F774" s="23" t="s">
        <v>710</v>
      </c>
      <c r="G774" s="43" t="s">
        <v>2230</v>
      </c>
      <c r="H774" s="79">
        <v>4000000</v>
      </c>
      <c r="I774" s="79">
        <v>4000000</v>
      </c>
      <c r="J774" s="90" t="s">
        <v>1159</v>
      </c>
      <c r="K774" s="90" t="s">
        <v>2242</v>
      </c>
      <c r="L774" s="24" t="s">
        <v>2241</v>
      </c>
    </row>
    <row r="775" spans="2:12" ht="33.75">
      <c r="B775" s="68" t="s">
        <v>1630</v>
      </c>
      <c r="C775" s="121" t="s">
        <v>907</v>
      </c>
      <c r="D775" s="42">
        <v>41787</v>
      </c>
      <c r="E775" s="23" t="s">
        <v>60</v>
      </c>
      <c r="F775" s="43" t="s">
        <v>614</v>
      </c>
      <c r="G775" s="43" t="s">
        <v>2230</v>
      </c>
      <c r="H775" s="79">
        <v>216800000</v>
      </c>
      <c r="I775" s="79">
        <v>216800000</v>
      </c>
      <c r="J775" s="90" t="s">
        <v>1159</v>
      </c>
      <c r="K775" s="90" t="s">
        <v>1159</v>
      </c>
      <c r="L775" s="24" t="s">
        <v>2241</v>
      </c>
    </row>
    <row r="776" spans="2:12" ht="90">
      <c r="B776" s="68" t="s">
        <v>1086</v>
      </c>
      <c r="C776" s="121" t="s">
        <v>908</v>
      </c>
      <c r="D776" s="42">
        <v>41685</v>
      </c>
      <c r="E776" s="43" t="s">
        <v>52</v>
      </c>
      <c r="F776" s="43" t="s">
        <v>614</v>
      </c>
      <c r="G776" s="43" t="s">
        <v>2230</v>
      </c>
      <c r="H776" s="79">
        <v>585430500</v>
      </c>
      <c r="I776" s="79">
        <v>585430500</v>
      </c>
      <c r="J776" s="90" t="s">
        <v>2072</v>
      </c>
      <c r="K776" s="90" t="s">
        <v>2208</v>
      </c>
      <c r="L776" s="24" t="s">
        <v>2241</v>
      </c>
    </row>
    <row r="777" spans="2:12" ht="22.5">
      <c r="B777" s="68" t="s">
        <v>2575</v>
      </c>
      <c r="C777" s="121" t="s">
        <v>909</v>
      </c>
      <c r="D777" s="42">
        <v>41835</v>
      </c>
      <c r="E777" s="43" t="s">
        <v>63</v>
      </c>
      <c r="F777" s="43" t="s">
        <v>614</v>
      </c>
      <c r="G777" s="43" t="s">
        <v>2230</v>
      </c>
      <c r="H777" s="79">
        <v>170000000</v>
      </c>
      <c r="I777" s="79">
        <v>170000000</v>
      </c>
      <c r="J777" s="90" t="s">
        <v>1159</v>
      </c>
      <c r="K777" s="90" t="s">
        <v>1159</v>
      </c>
      <c r="L777" s="24" t="s">
        <v>2241</v>
      </c>
    </row>
    <row r="778" spans="2:12" ht="33.75">
      <c r="B778" s="68" t="s">
        <v>704</v>
      </c>
      <c r="C778" s="121" t="s">
        <v>910</v>
      </c>
      <c r="D778" s="42">
        <v>41641</v>
      </c>
      <c r="E778" s="43" t="s">
        <v>390</v>
      </c>
      <c r="F778" s="23" t="s">
        <v>387</v>
      </c>
      <c r="G778" s="43" t="s">
        <v>2243</v>
      </c>
      <c r="H778" s="79">
        <v>47366667</v>
      </c>
      <c r="I778" s="79">
        <v>47366667</v>
      </c>
      <c r="J778" s="90" t="s">
        <v>1159</v>
      </c>
      <c r="K778" s="90" t="s">
        <v>1159</v>
      </c>
      <c r="L778" s="24" t="s">
        <v>2241</v>
      </c>
    </row>
    <row r="779" spans="2:12" ht="33.75">
      <c r="B779" s="68" t="s">
        <v>704</v>
      </c>
      <c r="C779" s="121" t="s">
        <v>911</v>
      </c>
      <c r="D779" s="42">
        <v>41641</v>
      </c>
      <c r="E779" s="43" t="s">
        <v>390</v>
      </c>
      <c r="F779" s="23" t="s">
        <v>387</v>
      </c>
      <c r="G779" s="43" t="s">
        <v>2243</v>
      </c>
      <c r="H779" s="79">
        <v>23812877</v>
      </c>
      <c r="I779" s="79">
        <v>23812877</v>
      </c>
      <c r="J779" s="90" t="s">
        <v>1159</v>
      </c>
      <c r="K779" s="90" t="s">
        <v>1159</v>
      </c>
      <c r="L779" s="24" t="s">
        <v>2241</v>
      </c>
    </row>
    <row r="780" spans="2:12" ht="33.75">
      <c r="B780" s="68" t="s">
        <v>704</v>
      </c>
      <c r="C780" s="121" t="s">
        <v>912</v>
      </c>
      <c r="D780" s="42">
        <v>41801</v>
      </c>
      <c r="E780" s="43" t="s">
        <v>157</v>
      </c>
      <c r="F780" s="43" t="s">
        <v>710</v>
      </c>
      <c r="G780" s="23" t="s">
        <v>2243</v>
      </c>
      <c r="H780" s="79">
        <v>14300000</v>
      </c>
      <c r="I780" s="79">
        <v>14300000</v>
      </c>
      <c r="J780" s="90" t="s">
        <v>2072</v>
      </c>
      <c r="K780" s="43" t="s">
        <v>2244</v>
      </c>
      <c r="L780" s="24" t="s">
        <v>2241</v>
      </c>
    </row>
    <row r="781" spans="2:12" ht="45">
      <c r="B781" s="68" t="s">
        <v>2576</v>
      </c>
      <c r="C781" s="121" t="s">
        <v>913</v>
      </c>
      <c r="D781" s="42">
        <v>41662</v>
      </c>
      <c r="E781" s="43" t="s">
        <v>157</v>
      </c>
      <c r="F781" s="23" t="s">
        <v>387</v>
      </c>
      <c r="G781" s="43" t="s">
        <v>2199</v>
      </c>
      <c r="H781" s="79">
        <v>456473986</v>
      </c>
      <c r="I781" s="79">
        <v>456473986</v>
      </c>
      <c r="J781" s="90" t="s">
        <v>2072</v>
      </c>
      <c r="K781" s="90" t="s">
        <v>2223</v>
      </c>
      <c r="L781" s="43" t="s">
        <v>2245</v>
      </c>
    </row>
    <row r="782" spans="2:12" ht="22.5">
      <c r="B782" s="68" t="s">
        <v>2577</v>
      </c>
      <c r="C782" s="121" t="s">
        <v>914</v>
      </c>
      <c r="D782" s="42">
        <v>41730</v>
      </c>
      <c r="E782" s="43" t="s">
        <v>161</v>
      </c>
      <c r="F782" s="43" t="s">
        <v>53</v>
      </c>
      <c r="G782" s="43" t="s">
        <v>2199</v>
      </c>
      <c r="H782" s="79">
        <v>100000000</v>
      </c>
      <c r="I782" s="79">
        <v>100000000</v>
      </c>
      <c r="J782" s="90" t="s">
        <v>1159</v>
      </c>
      <c r="K782" s="90" t="s">
        <v>1159</v>
      </c>
      <c r="L782" s="43" t="s">
        <v>2245</v>
      </c>
    </row>
    <row r="783" spans="2:12" ht="22.5">
      <c r="B783" s="68" t="s">
        <v>1587</v>
      </c>
      <c r="C783" s="121" t="s">
        <v>915</v>
      </c>
      <c r="D783" s="42">
        <v>41805</v>
      </c>
      <c r="E783" s="43" t="s">
        <v>187</v>
      </c>
      <c r="F783" s="43" t="s">
        <v>53</v>
      </c>
      <c r="G783" s="43" t="s">
        <v>2199</v>
      </c>
      <c r="H783" s="79">
        <v>103000000</v>
      </c>
      <c r="I783" s="79">
        <v>103000000</v>
      </c>
      <c r="J783" s="90" t="s">
        <v>1159</v>
      </c>
      <c r="K783" s="90" t="s">
        <v>1159</v>
      </c>
      <c r="L783" s="43" t="s">
        <v>2245</v>
      </c>
    </row>
    <row r="784" spans="2:12" ht="22.5">
      <c r="B784" s="68" t="s">
        <v>2576</v>
      </c>
      <c r="C784" s="113" t="s">
        <v>916</v>
      </c>
      <c r="D784" s="42">
        <v>41640</v>
      </c>
      <c r="E784" s="43" t="s">
        <v>719</v>
      </c>
      <c r="F784" s="43" t="s">
        <v>387</v>
      </c>
      <c r="G784" s="43" t="s">
        <v>2199</v>
      </c>
      <c r="H784" s="79">
        <v>1384590801</v>
      </c>
      <c r="I784" s="79">
        <v>5302024605</v>
      </c>
      <c r="J784" s="90" t="s">
        <v>1159</v>
      </c>
      <c r="K784" s="90" t="s">
        <v>1159</v>
      </c>
      <c r="L784" s="43" t="s">
        <v>2245</v>
      </c>
    </row>
    <row r="785" spans="2:12" ht="22.5">
      <c r="B785" s="68" t="s">
        <v>2578</v>
      </c>
      <c r="C785" s="113" t="s">
        <v>917</v>
      </c>
      <c r="D785" s="42">
        <v>41640</v>
      </c>
      <c r="E785" s="43" t="s">
        <v>918</v>
      </c>
      <c r="F785" s="43" t="s">
        <v>387</v>
      </c>
      <c r="G785" s="43" t="s">
        <v>2199</v>
      </c>
      <c r="H785" s="79">
        <v>29715000</v>
      </c>
      <c r="I785" s="79">
        <v>84192500</v>
      </c>
      <c r="J785" s="90" t="s">
        <v>1159</v>
      </c>
      <c r="K785" s="90" t="s">
        <v>1159</v>
      </c>
      <c r="L785" s="43" t="s">
        <v>2245</v>
      </c>
    </row>
    <row r="786" spans="2:12" ht="22.5">
      <c r="B786" s="68" t="s">
        <v>2579</v>
      </c>
      <c r="C786" s="113" t="s">
        <v>919</v>
      </c>
      <c r="D786" s="42">
        <v>41802</v>
      </c>
      <c r="E786" s="43" t="s">
        <v>57</v>
      </c>
      <c r="F786" s="23" t="s">
        <v>387</v>
      </c>
      <c r="G786" s="43" t="s">
        <v>2202</v>
      </c>
      <c r="H786" s="79">
        <v>280920000</v>
      </c>
      <c r="I786" s="79">
        <v>280920000</v>
      </c>
      <c r="J786" s="90" t="s">
        <v>1159</v>
      </c>
      <c r="K786" s="90" t="s">
        <v>1159</v>
      </c>
      <c r="L786" s="43" t="s">
        <v>2245</v>
      </c>
    </row>
    <row r="787" spans="2:12" ht="22.5">
      <c r="B787" s="68" t="s">
        <v>2580</v>
      </c>
      <c r="C787" s="113" t="s">
        <v>920</v>
      </c>
      <c r="D787" s="55">
        <v>41801</v>
      </c>
      <c r="E787" s="27" t="s">
        <v>60</v>
      </c>
      <c r="F787" s="23" t="s">
        <v>387</v>
      </c>
      <c r="G787" s="23" t="s">
        <v>2199</v>
      </c>
      <c r="H787" s="79">
        <v>28000000</v>
      </c>
      <c r="I787" s="79">
        <v>28000000</v>
      </c>
      <c r="J787" s="90" t="s">
        <v>1159</v>
      </c>
      <c r="K787" s="90" t="s">
        <v>1159</v>
      </c>
      <c r="L787" s="43" t="s">
        <v>2245</v>
      </c>
    </row>
    <row r="788" spans="2:12" ht="45">
      <c r="B788" s="68" t="s">
        <v>2581</v>
      </c>
      <c r="C788" s="113" t="s">
        <v>921</v>
      </c>
      <c r="D788" s="56">
        <v>41716</v>
      </c>
      <c r="E788" s="35" t="s">
        <v>161</v>
      </c>
      <c r="F788" s="23" t="s">
        <v>710</v>
      </c>
      <c r="G788" s="43" t="s">
        <v>2199</v>
      </c>
      <c r="H788" s="79">
        <v>20000000</v>
      </c>
      <c r="I788" s="79">
        <v>20000000</v>
      </c>
      <c r="J788" s="90" t="s">
        <v>1159</v>
      </c>
      <c r="K788" s="90" t="s">
        <v>1159</v>
      </c>
      <c r="L788" s="43" t="s">
        <v>2245</v>
      </c>
    </row>
    <row r="789" spans="2:12" ht="22.5">
      <c r="B789" s="68" t="s">
        <v>2582</v>
      </c>
      <c r="C789" s="113" t="s">
        <v>922</v>
      </c>
      <c r="D789" s="55">
        <v>41801</v>
      </c>
      <c r="E789" s="27" t="s">
        <v>60</v>
      </c>
      <c r="F789" s="23" t="s">
        <v>387</v>
      </c>
      <c r="G789" s="23" t="s">
        <v>2199</v>
      </c>
      <c r="H789" s="79">
        <v>54000000</v>
      </c>
      <c r="I789" s="79">
        <v>54000000</v>
      </c>
      <c r="J789" s="90" t="s">
        <v>1159</v>
      </c>
      <c r="K789" s="90" t="s">
        <v>1159</v>
      </c>
      <c r="L789" s="43" t="s">
        <v>2245</v>
      </c>
    </row>
    <row r="790" spans="2:12" ht="22.5">
      <c r="B790" s="68" t="s">
        <v>2582</v>
      </c>
      <c r="C790" s="113" t="s">
        <v>923</v>
      </c>
      <c r="D790" s="42">
        <v>41805</v>
      </c>
      <c r="E790" s="43" t="s">
        <v>60</v>
      </c>
      <c r="F790" s="23" t="s">
        <v>387</v>
      </c>
      <c r="G790" s="43" t="s">
        <v>2210</v>
      </c>
      <c r="H790" s="79">
        <v>30000000</v>
      </c>
      <c r="I790" s="79">
        <v>30000000</v>
      </c>
      <c r="J790" s="90" t="s">
        <v>1159</v>
      </c>
      <c r="K790" s="90" t="s">
        <v>1159</v>
      </c>
      <c r="L790" s="43" t="s">
        <v>2245</v>
      </c>
    </row>
    <row r="791" spans="2:12" ht="22.5">
      <c r="B791" s="68" t="s">
        <v>2580</v>
      </c>
      <c r="C791" s="113" t="s">
        <v>924</v>
      </c>
      <c r="D791" s="42">
        <v>41806</v>
      </c>
      <c r="E791" s="43" t="s">
        <v>60</v>
      </c>
      <c r="F791" s="23" t="s">
        <v>387</v>
      </c>
      <c r="G791" s="43" t="s">
        <v>2210</v>
      </c>
      <c r="H791" s="79">
        <v>40000000</v>
      </c>
      <c r="I791" s="79">
        <v>40000000</v>
      </c>
      <c r="J791" s="90" t="s">
        <v>1159</v>
      </c>
      <c r="K791" s="90" t="s">
        <v>1159</v>
      </c>
      <c r="L791" s="43" t="s">
        <v>2245</v>
      </c>
    </row>
    <row r="792" spans="2:12" ht="22.5">
      <c r="B792" s="68" t="s">
        <v>2583</v>
      </c>
      <c r="C792" s="113" t="s">
        <v>925</v>
      </c>
      <c r="D792" s="42">
        <v>41796</v>
      </c>
      <c r="E792" s="43" t="s">
        <v>177</v>
      </c>
      <c r="F792" s="23" t="s">
        <v>387</v>
      </c>
      <c r="G792" s="43" t="s">
        <v>2210</v>
      </c>
      <c r="H792" s="79">
        <v>40000000</v>
      </c>
      <c r="I792" s="79">
        <v>40000000</v>
      </c>
      <c r="J792" s="90" t="s">
        <v>1159</v>
      </c>
      <c r="K792" s="90" t="s">
        <v>1159</v>
      </c>
      <c r="L792" s="43" t="s">
        <v>2245</v>
      </c>
    </row>
    <row r="793" spans="2:12" ht="56.25">
      <c r="B793" s="68" t="s">
        <v>2547</v>
      </c>
      <c r="C793" s="121" t="s">
        <v>926</v>
      </c>
      <c r="D793" s="42">
        <v>41640</v>
      </c>
      <c r="E793" s="43" t="s">
        <v>927</v>
      </c>
      <c r="F793" s="43" t="s">
        <v>387</v>
      </c>
      <c r="G793" s="43" t="s">
        <v>2199</v>
      </c>
      <c r="H793" s="79">
        <v>1120000</v>
      </c>
      <c r="I793" s="79">
        <v>1120000</v>
      </c>
      <c r="J793" s="90" t="s">
        <v>2072</v>
      </c>
      <c r="K793" s="90" t="s">
        <v>2246</v>
      </c>
      <c r="L793" s="43" t="s">
        <v>2245</v>
      </c>
    </row>
    <row r="794" spans="2:12" ht="56.25">
      <c r="B794" s="68" t="s">
        <v>2547</v>
      </c>
      <c r="C794" s="121" t="s">
        <v>928</v>
      </c>
      <c r="D794" s="42">
        <v>41640</v>
      </c>
      <c r="E794" s="43" t="s">
        <v>927</v>
      </c>
      <c r="F794" s="43" t="s">
        <v>387</v>
      </c>
      <c r="G794" s="43" t="s">
        <v>2199</v>
      </c>
      <c r="H794" s="79">
        <v>2062500</v>
      </c>
      <c r="I794" s="79">
        <v>2062500</v>
      </c>
      <c r="J794" s="90" t="s">
        <v>2072</v>
      </c>
      <c r="K794" s="90" t="s">
        <v>2246</v>
      </c>
      <c r="L794" s="43" t="s">
        <v>2245</v>
      </c>
    </row>
    <row r="795" spans="2:12" ht="56.25">
      <c r="B795" s="68" t="s">
        <v>2547</v>
      </c>
      <c r="C795" s="121" t="s">
        <v>929</v>
      </c>
      <c r="D795" s="42">
        <v>41640</v>
      </c>
      <c r="E795" s="43" t="s">
        <v>927</v>
      </c>
      <c r="F795" s="43" t="s">
        <v>387</v>
      </c>
      <c r="G795" s="43" t="s">
        <v>2199</v>
      </c>
      <c r="H795" s="79">
        <v>3750000</v>
      </c>
      <c r="I795" s="79">
        <v>1875000</v>
      </c>
      <c r="J795" s="90" t="s">
        <v>1159</v>
      </c>
      <c r="K795" s="90" t="s">
        <v>1159</v>
      </c>
      <c r="L795" s="43" t="s">
        <v>2245</v>
      </c>
    </row>
    <row r="796" spans="2:12" ht="56.25">
      <c r="B796" s="68" t="s">
        <v>2547</v>
      </c>
      <c r="C796" s="121" t="s">
        <v>930</v>
      </c>
      <c r="D796" s="42">
        <v>41640</v>
      </c>
      <c r="E796" s="43" t="s">
        <v>927</v>
      </c>
      <c r="F796" s="43" t="s">
        <v>387</v>
      </c>
      <c r="G796" s="43" t="s">
        <v>2199</v>
      </c>
      <c r="H796" s="79">
        <v>4500000</v>
      </c>
      <c r="I796" s="79">
        <v>2250000</v>
      </c>
      <c r="J796" s="90" t="s">
        <v>1159</v>
      </c>
      <c r="K796" s="90" t="s">
        <v>1159</v>
      </c>
      <c r="L796" s="43" t="s">
        <v>2245</v>
      </c>
    </row>
    <row r="797" spans="2:12" ht="56.25">
      <c r="B797" s="68" t="s">
        <v>2547</v>
      </c>
      <c r="C797" s="121" t="s">
        <v>931</v>
      </c>
      <c r="D797" s="42">
        <v>41640</v>
      </c>
      <c r="E797" s="43" t="s">
        <v>927</v>
      </c>
      <c r="F797" s="43" t="s">
        <v>387</v>
      </c>
      <c r="G797" s="43" t="s">
        <v>2199</v>
      </c>
      <c r="H797" s="79">
        <v>1802500</v>
      </c>
      <c r="I797" s="79">
        <v>1802500</v>
      </c>
      <c r="J797" s="90" t="s">
        <v>2072</v>
      </c>
      <c r="K797" s="90" t="s">
        <v>2246</v>
      </c>
      <c r="L797" s="43" t="s">
        <v>2245</v>
      </c>
    </row>
    <row r="798" spans="2:12" ht="56.25">
      <c r="B798" s="68" t="s">
        <v>2547</v>
      </c>
      <c r="C798" s="121" t="s">
        <v>932</v>
      </c>
      <c r="D798" s="42">
        <v>41640</v>
      </c>
      <c r="E798" s="43" t="s">
        <v>927</v>
      </c>
      <c r="F798" s="43" t="s">
        <v>387</v>
      </c>
      <c r="G798" s="43" t="s">
        <v>2199</v>
      </c>
      <c r="H798" s="79">
        <v>2100000</v>
      </c>
      <c r="I798" s="79">
        <v>2100000</v>
      </c>
      <c r="J798" s="90" t="s">
        <v>2072</v>
      </c>
      <c r="K798" s="90" t="s">
        <v>2246</v>
      </c>
      <c r="L798" s="43" t="s">
        <v>2245</v>
      </c>
    </row>
    <row r="799" spans="2:12" ht="56.25">
      <c r="B799" s="68" t="s">
        <v>2547</v>
      </c>
      <c r="C799" s="121" t="s">
        <v>933</v>
      </c>
      <c r="D799" s="42">
        <v>41640</v>
      </c>
      <c r="E799" s="43" t="s">
        <v>927</v>
      </c>
      <c r="F799" s="43" t="s">
        <v>387</v>
      </c>
      <c r="G799" s="43" t="s">
        <v>2199</v>
      </c>
      <c r="H799" s="79">
        <v>1505000</v>
      </c>
      <c r="I799" s="79">
        <v>1505000</v>
      </c>
      <c r="J799" s="90" t="s">
        <v>2072</v>
      </c>
      <c r="K799" s="90" t="s">
        <v>2246</v>
      </c>
      <c r="L799" s="43" t="s">
        <v>2245</v>
      </c>
    </row>
    <row r="800" spans="2:12" ht="56.25">
      <c r="B800" s="68" t="s">
        <v>2547</v>
      </c>
      <c r="C800" s="121" t="s">
        <v>934</v>
      </c>
      <c r="D800" s="42">
        <v>41640</v>
      </c>
      <c r="E800" s="43" t="s">
        <v>927</v>
      </c>
      <c r="F800" s="43" t="s">
        <v>387</v>
      </c>
      <c r="G800" s="43" t="s">
        <v>2199</v>
      </c>
      <c r="H800" s="79">
        <v>5250000</v>
      </c>
      <c r="I800" s="79">
        <v>2625000</v>
      </c>
      <c r="J800" s="90" t="s">
        <v>1159</v>
      </c>
      <c r="K800" s="90" t="s">
        <v>1159</v>
      </c>
      <c r="L800" s="43" t="s">
        <v>2245</v>
      </c>
    </row>
    <row r="801" spans="2:12" ht="56.25">
      <c r="B801" s="68" t="s">
        <v>2547</v>
      </c>
      <c r="C801" s="121" t="s">
        <v>935</v>
      </c>
      <c r="D801" s="42">
        <v>41640</v>
      </c>
      <c r="E801" s="43" t="s">
        <v>927</v>
      </c>
      <c r="F801" s="43" t="s">
        <v>387</v>
      </c>
      <c r="G801" s="43" t="s">
        <v>2199</v>
      </c>
      <c r="H801" s="79">
        <v>12000000</v>
      </c>
      <c r="I801" s="79">
        <v>6000000</v>
      </c>
      <c r="J801" s="90" t="s">
        <v>1159</v>
      </c>
      <c r="K801" s="90" t="s">
        <v>1159</v>
      </c>
      <c r="L801" s="43" t="s">
        <v>2245</v>
      </c>
    </row>
    <row r="802" spans="2:12" ht="56.25">
      <c r="B802" s="68" t="s">
        <v>2547</v>
      </c>
      <c r="C802" s="121" t="s">
        <v>936</v>
      </c>
      <c r="D802" s="42">
        <v>41640</v>
      </c>
      <c r="E802" s="43" t="s">
        <v>927</v>
      </c>
      <c r="F802" s="43" t="s">
        <v>387</v>
      </c>
      <c r="G802" s="43" t="s">
        <v>2199</v>
      </c>
      <c r="H802" s="79">
        <v>2800000</v>
      </c>
      <c r="I802" s="79">
        <v>2800000</v>
      </c>
      <c r="J802" s="90" t="s">
        <v>2072</v>
      </c>
      <c r="K802" s="90" t="s">
        <v>2246</v>
      </c>
      <c r="L802" s="43" t="s">
        <v>2245</v>
      </c>
    </row>
    <row r="803" spans="2:12" ht="56.25">
      <c r="B803" s="68" t="s">
        <v>2547</v>
      </c>
      <c r="C803" s="121" t="s">
        <v>937</v>
      </c>
      <c r="D803" s="42">
        <v>41640</v>
      </c>
      <c r="E803" s="43" t="s">
        <v>927</v>
      </c>
      <c r="F803" s="43" t="s">
        <v>387</v>
      </c>
      <c r="G803" s="43" t="s">
        <v>2199</v>
      </c>
      <c r="H803" s="79">
        <v>2600000</v>
      </c>
      <c r="I803" s="79">
        <v>2600000</v>
      </c>
      <c r="J803" s="90" t="s">
        <v>2072</v>
      </c>
      <c r="K803" s="90" t="s">
        <v>2246</v>
      </c>
      <c r="L803" s="43" t="s">
        <v>2245</v>
      </c>
    </row>
    <row r="804" spans="2:12" ht="56.25">
      <c r="B804" s="68" t="s">
        <v>2547</v>
      </c>
      <c r="C804" s="121" t="s">
        <v>938</v>
      </c>
      <c r="D804" s="42">
        <v>41640</v>
      </c>
      <c r="E804" s="43" t="s">
        <v>927</v>
      </c>
      <c r="F804" s="43" t="s">
        <v>387</v>
      </c>
      <c r="G804" s="43" t="s">
        <v>2199</v>
      </c>
      <c r="H804" s="79">
        <v>4800000</v>
      </c>
      <c r="I804" s="79">
        <v>2400000</v>
      </c>
      <c r="J804" s="90" t="s">
        <v>1159</v>
      </c>
      <c r="K804" s="32" t="s">
        <v>1159</v>
      </c>
      <c r="L804" s="43" t="s">
        <v>2245</v>
      </c>
    </row>
    <row r="805" spans="2:12" ht="56.25">
      <c r="B805" s="68" t="s">
        <v>2547</v>
      </c>
      <c r="C805" s="121" t="s">
        <v>939</v>
      </c>
      <c r="D805" s="42">
        <v>41640</v>
      </c>
      <c r="E805" s="43" t="s">
        <v>927</v>
      </c>
      <c r="F805" s="43" t="s">
        <v>387</v>
      </c>
      <c r="G805" s="43" t="s">
        <v>2199</v>
      </c>
      <c r="H805" s="79">
        <v>2000000</v>
      </c>
      <c r="I805" s="79">
        <v>1000000</v>
      </c>
      <c r="J805" s="90" t="s">
        <v>1159</v>
      </c>
      <c r="K805" s="32" t="s">
        <v>1159</v>
      </c>
      <c r="L805" s="43" t="s">
        <v>2245</v>
      </c>
    </row>
    <row r="806" spans="2:12" ht="56.25">
      <c r="B806" s="68">
        <v>80131502</v>
      </c>
      <c r="C806" s="121" t="s">
        <v>940</v>
      </c>
      <c r="D806" s="42">
        <v>41640</v>
      </c>
      <c r="E806" s="43" t="s">
        <v>927</v>
      </c>
      <c r="F806" s="43" t="s">
        <v>387</v>
      </c>
      <c r="G806" s="43" t="s">
        <v>2199</v>
      </c>
      <c r="H806" s="79">
        <v>1600000</v>
      </c>
      <c r="I806" s="79">
        <v>1600000</v>
      </c>
      <c r="J806" s="90" t="s">
        <v>2072</v>
      </c>
      <c r="K806" s="90" t="s">
        <v>2246</v>
      </c>
      <c r="L806" s="43" t="s">
        <v>2245</v>
      </c>
    </row>
    <row r="807" spans="2:12" ht="56.25">
      <c r="B807" s="68" t="s">
        <v>2547</v>
      </c>
      <c r="C807" s="121" t="s">
        <v>941</v>
      </c>
      <c r="D807" s="42">
        <v>41640</v>
      </c>
      <c r="E807" s="43" t="s">
        <v>942</v>
      </c>
      <c r="F807" s="43" t="s">
        <v>387</v>
      </c>
      <c r="G807" s="43" t="s">
        <v>2199</v>
      </c>
      <c r="H807" s="79">
        <v>16500000</v>
      </c>
      <c r="I807" s="79">
        <v>8250000</v>
      </c>
      <c r="J807" s="90" t="s">
        <v>1159</v>
      </c>
      <c r="K807" s="32" t="s">
        <v>1159</v>
      </c>
      <c r="L807" s="43" t="s">
        <v>2245</v>
      </c>
    </row>
    <row r="808" spans="2:12" ht="22.5">
      <c r="B808" s="68" t="s">
        <v>2547</v>
      </c>
      <c r="C808" s="121" t="s">
        <v>943</v>
      </c>
      <c r="D808" s="42">
        <v>41654</v>
      </c>
      <c r="E808" s="41" t="s">
        <v>44</v>
      </c>
      <c r="F808" s="23" t="s">
        <v>387</v>
      </c>
      <c r="G808" s="41" t="s">
        <v>2199</v>
      </c>
      <c r="H808" s="79">
        <v>19891200</v>
      </c>
      <c r="I808" s="79">
        <v>19891200</v>
      </c>
      <c r="J808" s="90" t="s">
        <v>1159</v>
      </c>
      <c r="K808" s="32" t="s">
        <v>1159</v>
      </c>
      <c r="L808" s="43" t="s">
        <v>2245</v>
      </c>
    </row>
    <row r="809" spans="2:12" ht="56.25">
      <c r="B809" s="68">
        <v>80111700</v>
      </c>
      <c r="C809" s="113" t="s">
        <v>944</v>
      </c>
      <c r="D809" s="42">
        <v>41787</v>
      </c>
      <c r="E809" s="43" t="s">
        <v>60</v>
      </c>
      <c r="F809" s="43" t="s">
        <v>71</v>
      </c>
      <c r="G809" s="41" t="s">
        <v>2199</v>
      </c>
      <c r="H809" s="79">
        <v>610000000</v>
      </c>
      <c r="I809" s="79">
        <v>610000000</v>
      </c>
      <c r="J809" s="90" t="s">
        <v>2072</v>
      </c>
      <c r="K809" s="90" t="s">
        <v>2247</v>
      </c>
      <c r="L809" s="43" t="s">
        <v>2245</v>
      </c>
    </row>
    <row r="810" spans="2:12" ht="22.5">
      <c r="B810" s="68" t="s">
        <v>2584</v>
      </c>
      <c r="C810" s="113" t="s">
        <v>945</v>
      </c>
      <c r="D810" s="24">
        <v>41850</v>
      </c>
      <c r="E810" s="23" t="s">
        <v>721</v>
      </c>
      <c r="F810" s="23" t="s">
        <v>53</v>
      </c>
      <c r="G810" s="23" t="s">
        <v>2210</v>
      </c>
      <c r="H810" s="79">
        <v>220951000</v>
      </c>
      <c r="I810" s="79">
        <v>220951000</v>
      </c>
      <c r="J810" s="90" t="s">
        <v>1159</v>
      </c>
      <c r="K810" s="32" t="s">
        <v>1159</v>
      </c>
      <c r="L810" s="43" t="s">
        <v>2245</v>
      </c>
    </row>
    <row r="811" spans="2:12" ht="22.5">
      <c r="B811" s="68" t="s">
        <v>2584</v>
      </c>
      <c r="C811" s="113" t="s">
        <v>946</v>
      </c>
      <c r="D811" s="24">
        <v>41785</v>
      </c>
      <c r="E811" s="23" t="s">
        <v>375</v>
      </c>
      <c r="F811" s="23" t="s">
        <v>710</v>
      </c>
      <c r="G811" s="23" t="s">
        <v>2236</v>
      </c>
      <c r="H811" s="79">
        <v>9383249</v>
      </c>
      <c r="I811" s="79">
        <v>9383249</v>
      </c>
      <c r="J811" s="90" t="s">
        <v>1159</v>
      </c>
      <c r="K811" s="32" t="s">
        <v>1159</v>
      </c>
      <c r="L811" s="43" t="s">
        <v>2245</v>
      </c>
    </row>
    <row r="812" spans="2:12" ht="22.5">
      <c r="B812" s="68" t="s">
        <v>2510</v>
      </c>
      <c r="C812" s="113" t="s">
        <v>947</v>
      </c>
      <c r="D812" s="24">
        <v>41662</v>
      </c>
      <c r="E812" s="23" t="s">
        <v>44</v>
      </c>
      <c r="F812" s="23" t="s">
        <v>387</v>
      </c>
      <c r="G812" s="23" t="s">
        <v>2210</v>
      </c>
      <c r="H812" s="79">
        <v>56649132</v>
      </c>
      <c r="I812" s="79">
        <v>56649132</v>
      </c>
      <c r="J812" s="90" t="s">
        <v>1159</v>
      </c>
      <c r="K812" s="32" t="s">
        <v>1159</v>
      </c>
      <c r="L812" s="43" t="s">
        <v>2245</v>
      </c>
    </row>
    <row r="813" spans="2:12" ht="22.5">
      <c r="B813" s="68" t="s">
        <v>2585</v>
      </c>
      <c r="C813" s="116" t="s">
        <v>948</v>
      </c>
      <c r="D813" s="44">
        <v>41640</v>
      </c>
      <c r="E813" s="41" t="s">
        <v>60</v>
      </c>
      <c r="F813" s="41" t="s">
        <v>387</v>
      </c>
      <c r="G813" s="41" t="s">
        <v>2199</v>
      </c>
      <c r="H813" s="79">
        <v>56103232</v>
      </c>
      <c r="I813" s="79">
        <v>28051616</v>
      </c>
      <c r="J813" s="90" t="s">
        <v>1159</v>
      </c>
      <c r="K813" s="32" t="s">
        <v>1159</v>
      </c>
      <c r="L813" s="43" t="s">
        <v>2245</v>
      </c>
    </row>
    <row r="814" spans="2:12" ht="33.75">
      <c r="B814" s="68" t="s">
        <v>2585</v>
      </c>
      <c r="C814" s="116" t="s">
        <v>949</v>
      </c>
      <c r="D814" s="44">
        <v>41640</v>
      </c>
      <c r="E814" s="41" t="s">
        <v>60</v>
      </c>
      <c r="F814" s="41" t="s">
        <v>387</v>
      </c>
      <c r="G814" s="41" t="s">
        <v>2199</v>
      </c>
      <c r="H814" s="79">
        <v>111538432</v>
      </c>
      <c r="I814" s="79">
        <v>55769216</v>
      </c>
      <c r="J814" s="90" t="s">
        <v>1159</v>
      </c>
      <c r="K814" s="32" t="s">
        <v>1159</v>
      </c>
      <c r="L814" s="43" t="s">
        <v>2245</v>
      </c>
    </row>
    <row r="815" spans="2:12" ht="33.75">
      <c r="B815" s="68" t="s">
        <v>2585</v>
      </c>
      <c r="C815" s="116" t="s">
        <v>950</v>
      </c>
      <c r="D815" s="42">
        <v>41640</v>
      </c>
      <c r="E815" s="41" t="s">
        <v>60</v>
      </c>
      <c r="F815" s="41" t="s">
        <v>387</v>
      </c>
      <c r="G815" s="41" t="s">
        <v>2199</v>
      </c>
      <c r="H815" s="79">
        <v>234192472</v>
      </c>
      <c r="I815" s="79">
        <v>117096236</v>
      </c>
      <c r="J815" s="90" t="s">
        <v>1159</v>
      </c>
      <c r="K815" s="32" t="s">
        <v>1159</v>
      </c>
      <c r="L815" s="43" t="s">
        <v>2245</v>
      </c>
    </row>
    <row r="816" spans="2:12" ht="22.5">
      <c r="B816" s="68" t="s">
        <v>2585</v>
      </c>
      <c r="C816" s="116" t="s">
        <v>951</v>
      </c>
      <c r="D816" s="42">
        <v>41640</v>
      </c>
      <c r="E816" s="41" t="s">
        <v>60</v>
      </c>
      <c r="F816" s="41" t="s">
        <v>387</v>
      </c>
      <c r="G816" s="41" t="s">
        <v>2199</v>
      </c>
      <c r="H816" s="79">
        <v>119328864</v>
      </c>
      <c r="I816" s="79">
        <v>59664432</v>
      </c>
      <c r="J816" s="90" t="s">
        <v>1159</v>
      </c>
      <c r="K816" s="32" t="s">
        <v>1159</v>
      </c>
      <c r="L816" s="43" t="s">
        <v>2245</v>
      </c>
    </row>
    <row r="817" spans="2:12" ht="33.75">
      <c r="B817" s="68" t="s">
        <v>2585</v>
      </c>
      <c r="C817" s="116" t="s">
        <v>952</v>
      </c>
      <c r="D817" s="42">
        <v>41787</v>
      </c>
      <c r="E817" s="41" t="s">
        <v>953</v>
      </c>
      <c r="F817" s="41" t="s">
        <v>710</v>
      </c>
      <c r="G817" s="41" t="s">
        <v>2199</v>
      </c>
      <c r="H817" s="79">
        <v>52295750</v>
      </c>
      <c r="I817" s="79">
        <v>52295750</v>
      </c>
      <c r="J817" s="91" t="s">
        <v>2072</v>
      </c>
      <c r="K817" s="43" t="s">
        <v>2244</v>
      </c>
      <c r="L817" s="43" t="s">
        <v>2245</v>
      </c>
    </row>
    <row r="818" spans="2:12" ht="45">
      <c r="B818" s="68" t="s">
        <v>2585</v>
      </c>
      <c r="C818" s="116" t="s">
        <v>954</v>
      </c>
      <c r="D818" s="42">
        <v>41654</v>
      </c>
      <c r="E818" s="43" t="s">
        <v>44</v>
      </c>
      <c r="F818" s="23" t="s">
        <v>387</v>
      </c>
      <c r="G818" s="43" t="s">
        <v>2199</v>
      </c>
      <c r="H818" s="79">
        <v>44649132</v>
      </c>
      <c r="I818" s="79">
        <v>44649132</v>
      </c>
      <c r="J818" s="43" t="s">
        <v>1159</v>
      </c>
      <c r="K818" s="43" t="s">
        <v>1159</v>
      </c>
      <c r="L818" s="43" t="s">
        <v>2248</v>
      </c>
    </row>
    <row r="819" spans="2:12" ht="22.5">
      <c r="B819" s="68" t="s">
        <v>2530</v>
      </c>
      <c r="C819" s="113" t="s">
        <v>955</v>
      </c>
      <c r="D819" s="43" t="s">
        <v>370</v>
      </c>
      <c r="E819" s="43" t="s">
        <v>57</v>
      </c>
      <c r="F819" s="43" t="s">
        <v>53</v>
      </c>
      <c r="G819" s="43" t="s">
        <v>2249</v>
      </c>
      <c r="H819" s="79">
        <v>1048206757</v>
      </c>
      <c r="I819" s="79">
        <v>1048206757</v>
      </c>
      <c r="J819" s="43" t="s">
        <v>2072</v>
      </c>
      <c r="K819" s="43" t="s">
        <v>1262</v>
      </c>
      <c r="L819" s="43" t="s">
        <v>2250</v>
      </c>
    </row>
    <row r="820" spans="2:12" ht="22.5">
      <c r="B820" s="68" t="s">
        <v>2520</v>
      </c>
      <c r="C820" s="113" t="s">
        <v>956</v>
      </c>
      <c r="D820" s="23" t="s">
        <v>389</v>
      </c>
      <c r="E820" s="23" t="s">
        <v>187</v>
      </c>
      <c r="F820" s="23" t="s">
        <v>957</v>
      </c>
      <c r="G820" s="23" t="s">
        <v>2249</v>
      </c>
      <c r="H820" s="79">
        <v>500000000</v>
      </c>
      <c r="I820" s="79">
        <v>500000000</v>
      </c>
      <c r="J820" s="23" t="s">
        <v>2072</v>
      </c>
      <c r="K820" s="23" t="s">
        <v>1262</v>
      </c>
      <c r="L820" s="23" t="s">
        <v>2250</v>
      </c>
    </row>
    <row r="821" spans="2:12" ht="22.5">
      <c r="B821" s="68" t="s">
        <v>2559</v>
      </c>
      <c r="C821" s="113" t="s">
        <v>958</v>
      </c>
      <c r="D821" s="43" t="s">
        <v>348</v>
      </c>
      <c r="E821" s="43" t="s">
        <v>44</v>
      </c>
      <c r="F821" s="43" t="s">
        <v>959</v>
      </c>
      <c r="G821" s="43" t="s">
        <v>2249</v>
      </c>
      <c r="H821" s="79">
        <v>309355000</v>
      </c>
      <c r="I821" s="79">
        <v>309355000</v>
      </c>
      <c r="J821" s="43" t="s">
        <v>2072</v>
      </c>
      <c r="K821" s="43" t="s">
        <v>1262</v>
      </c>
      <c r="L821" s="43" t="s">
        <v>2250</v>
      </c>
    </row>
    <row r="822" spans="2:12" ht="22.5">
      <c r="B822" s="68" t="s">
        <v>2559</v>
      </c>
      <c r="C822" s="113" t="s">
        <v>960</v>
      </c>
      <c r="D822" s="43" t="s">
        <v>370</v>
      </c>
      <c r="E822" s="43" t="s">
        <v>57</v>
      </c>
      <c r="F822" s="43" t="s">
        <v>53</v>
      </c>
      <c r="G822" s="43" t="s">
        <v>2249</v>
      </c>
      <c r="H822" s="79">
        <v>400000000</v>
      </c>
      <c r="I822" s="79">
        <v>400000000</v>
      </c>
      <c r="J822" s="43" t="s">
        <v>2072</v>
      </c>
      <c r="K822" s="43" t="s">
        <v>1262</v>
      </c>
      <c r="L822" s="43" t="s">
        <v>2250</v>
      </c>
    </row>
    <row r="823" spans="2:12" ht="22.5">
      <c r="B823" s="68" t="s">
        <v>2559</v>
      </c>
      <c r="C823" s="113" t="s">
        <v>961</v>
      </c>
      <c r="D823" s="43" t="s">
        <v>370</v>
      </c>
      <c r="E823" s="23" t="s">
        <v>172</v>
      </c>
      <c r="F823" s="23" t="s">
        <v>48</v>
      </c>
      <c r="G823" s="23" t="s">
        <v>2249</v>
      </c>
      <c r="H823" s="79">
        <v>60000000</v>
      </c>
      <c r="I823" s="79">
        <v>60000000</v>
      </c>
      <c r="J823" s="23" t="s">
        <v>2072</v>
      </c>
      <c r="K823" s="23" t="s">
        <v>1262</v>
      </c>
      <c r="L823" s="23" t="s">
        <v>2250</v>
      </c>
    </row>
    <row r="824" spans="2:12" ht="22.5">
      <c r="B824" s="68" t="s">
        <v>2559</v>
      </c>
      <c r="C824" s="113" t="s">
        <v>962</v>
      </c>
      <c r="D824" s="43" t="s">
        <v>370</v>
      </c>
      <c r="E824" s="23" t="s">
        <v>172</v>
      </c>
      <c r="F824" s="23" t="s">
        <v>48</v>
      </c>
      <c r="G824" s="23" t="s">
        <v>2249</v>
      </c>
      <c r="H824" s="79">
        <v>60000000</v>
      </c>
      <c r="I824" s="79">
        <v>60000000</v>
      </c>
      <c r="J824" s="23" t="s">
        <v>2072</v>
      </c>
      <c r="K824" s="23" t="s">
        <v>1262</v>
      </c>
      <c r="L824" s="23" t="s">
        <v>2250</v>
      </c>
    </row>
    <row r="825" spans="2:12" ht="33.75">
      <c r="B825" s="68" t="s">
        <v>2520</v>
      </c>
      <c r="C825" s="113" t="s">
        <v>963</v>
      </c>
      <c r="D825" s="23" t="s">
        <v>389</v>
      </c>
      <c r="E825" s="23" t="s">
        <v>375</v>
      </c>
      <c r="F825" s="23" t="s">
        <v>387</v>
      </c>
      <c r="G825" s="23" t="s">
        <v>2249</v>
      </c>
      <c r="H825" s="79">
        <v>730000000</v>
      </c>
      <c r="I825" s="79">
        <v>730000000</v>
      </c>
      <c r="J825" s="23" t="s">
        <v>2072</v>
      </c>
      <c r="K825" s="23" t="s">
        <v>1262</v>
      </c>
      <c r="L825" s="23" t="s">
        <v>2250</v>
      </c>
    </row>
    <row r="826" spans="2:12" ht="22.5">
      <c r="B826" s="68" t="s">
        <v>2559</v>
      </c>
      <c r="C826" s="113" t="s">
        <v>964</v>
      </c>
      <c r="D826" s="43" t="s">
        <v>389</v>
      </c>
      <c r="E826" s="43" t="s">
        <v>965</v>
      </c>
      <c r="F826" s="43" t="s">
        <v>215</v>
      </c>
      <c r="G826" s="43" t="s">
        <v>2249</v>
      </c>
      <c r="H826" s="79">
        <v>474137931</v>
      </c>
      <c r="I826" s="79">
        <v>474137931</v>
      </c>
      <c r="J826" s="43" t="s">
        <v>2072</v>
      </c>
      <c r="K826" s="43" t="s">
        <v>1262</v>
      </c>
      <c r="L826" s="43" t="s">
        <v>2250</v>
      </c>
    </row>
    <row r="827" spans="2:12" ht="22.5">
      <c r="B827" s="68" t="s">
        <v>2559</v>
      </c>
      <c r="C827" s="113" t="s">
        <v>966</v>
      </c>
      <c r="D827" s="23" t="s">
        <v>348</v>
      </c>
      <c r="E827" s="23" t="s">
        <v>761</v>
      </c>
      <c r="F827" s="23" t="s">
        <v>215</v>
      </c>
      <c r="G827" s="23" t="s">
        <v>2249</v>
      </c>
      <c r="H827" s="79">
        <v>1724000000</v>
      </c>
      <c r="I827" s="79">
        <v>1724000000</v>
      </c>
      <c r="J827" s="23" t="s">
        <v>2115</v>
      </c>
      <c r="K827" s="23" t="s">
        <v>2116</v>
      </c>
      <c r="L827" s="23" t="s">
        <v>2250</v>
      </c>
    </row>
    <row r="828" spans="2:12" ht="22.5">
      <c r="B828" s="68" t="s">
        <v>2559</v>
      </c>
      <c r="C828" s="113" t="s">
        <v>967</v>
      </c>
      <c r="D828" s="23" t="s">
        <v>348</v>
      </c>
      <c r="E828" s="23" t="s">
        <v>761</v>
      </c>
      <c r="F828" s="23" t="s">
        <v>215</v>
      </c>
      <c r="G828" s="23" t="s">
        <v>2249</v>
      </c>
      <c r="H828" s="79">
        <v>3081034000</v>
      </c>
      <c r="I828" s="79">
        <v>3081034000</v>
      </c>
      <c r="J828" s="23" t="s">
        <v>2115</v>
      </c>
      <c r="K828" s="23" t="s">
        <v>2116</v>
      </c>
      <c r="L828" s="23" t="s">
        <v>2250</v>
      </c>
    </row>
    <row r="829" spans="2:12" ht="22.5">
      <c r="B829" s="68" t="s">
        <v>2586</v>
      </c>
      <c r="C829" s="121" t="s">
        <v>968</v>
      </c>
      <c r="D829" s="43" t="s">
        <v>389</v>
      </c>
      <c r="E829" s="43" t="s">
        <v>721</v>
      </c>
      <c r="F829" s="43" t="s">
        <v>53</v>
      </c>
      <c r="G829" s="43" t="s">
        <v>2249</v>
      </c>
      <c r="H829" s="79">
        <v>84290000</v>
      </c>
      <c r="I829" s="79">
        <v>84290000</v>
      </c>
      <c r="J829" s="43" t="s">
        <v>2072</v>
      </c>
      <c r="K829" s="43" t="s">
        <v>1262</v>
      </c>
      <c r="L829" s="43" t="s">
        <v>2250</v>
      </c>
    </row>
    <row r="830" spans="2:12" ht="22.5">
      <c r="B830" s="68">
        <v>80101500</v>
      </c>
      <c r="C830" s="125" t="s">
        <v>969</v>
      </c>
      <c r="D830" s="58" t="s">
        <v>389</v>
      </c>
      <c r="E830" s="58" t="s">
        <v>44</v>
      </c>
      <c r="F830" s="58" t="s">
        <v>387</v>
      </c>
      <c r="G830" s="58" t="s">
        <v>2164</v>
      </c>
      <c r="H830" s="79">
        <v>71778872</v>
      </c>
      <c r="I830" s="79">
        <v>71778872</v>
      </c>
      <c r="J830" s="59" t="s">
        <v>2072</v>
      </c>
      <c r="K830" s="59" t="s">
        <v>1159</v>
      </c>
      <c r="L830" s="59" t="s">
        <v>2251</v>
      </c>
    </row>
    <row r="831" spans="2:12" ht="33.75">
      <c r="B831" s="68">
        <v>70141700</v>
      </c>
      <c r="C831" s="125" t="s">
        <v>970</v>
      </c>
      <c r="D831" s="58" t="s">
        <v>389</v>
      </c>
      <c r="E831" s="58" t="s">
        <v>971</v>
      </c>
      <c r="F831" s="58" t="s">
        <v>972</v>
      </c>
      <c r="G831" s="58" t="s">
        <v>2164</v>
      </c>
      <c r="H831" s="79">
        <v>2247815600</v>
      </c>
      <c r="I831" s="79">
        <v>2247815600</v>
      </c>
      <c r="J831" s="59" t="s">
        <v>2072</v>
      </c>
      <c r="K831" s="59" t="s">
        <v>1159</v>
      </c>
      <c r="L831" s="59" t="s">
        <v>2251</v>
      </c>
    </row>
    <row r="832" spans="2:12" ht="33.75">
      <c r="B832" s="68">
        <v>70141700</v>
      </c>
      <c r="C832" s="125" t="s">
        <v>970</v>
      </c>
      <c r="D832" s="58" t="s">
        <v>389</v>
      </c>
      <c r="E832" s="58" t="s">
        <v>971</v>
      </c>
      <c r="F832" s="58" t="s">
        <v>972</v>
      </c>
      <c r="G832" s="58" t="s">
        <v>2252</v>
      </c>
      <c r="H832" s="79">
        <v>258300000</v>
      </c>
      <c r="I832" s="79">
        <v>258300000</v>
      </c>
      <c r="J832" s="59" t="s">
        <v>2072</v>
      </c>
      <c r="K832" s="59" t="s">
        <v>1159</v>
      </c>
      <c r="L832" s="59" t="s">
        <v>2251</v>
      </c>
    </row>
    <row r="833" spans="2:12" ht="22.5">
      <c r="B833" s="68" t="s">
        <v>183</v>
      </c>
      <c r="C833" s="125" t="s">
        <v>973</v>
      </c>
      <c r="D833" s="58" t="s">
        <v>348</v>
      </c>
      <c r="E833" s="58" t="s">
        <v>63</v>
      </c>
      <c r="F833" s="58" t="s">
        <v>614</v>
      </c>
      <c r="G833" s="58" t="s">
        <v>2164</v>
      </c>
      <c r="H833" s="79">
        <v>587866060</v>
      </c>
      <c r="I833" s="79">
        <v>587866060</v>
      </c>
      <c r="J833" s="59" t="s">
        <v>2072</v>
      </c>
      <c r="K833" s="59" t="s">
        <v>1159</v>
      </c>
      <c r="L833" s="59" t="s">
        <v>2253</v>
      </c>
    </row>
    <row r="834" spans="2:12" ht="22.5">
      <c r="B834" s="68" t="s">
        <v>974</v>
      </c>
      <c r="C834" s="125" t="s">
        <v>975</v>
      </c>
      <c r="D834" s="58" t="s">
        <v>348</v>
      </c>
      <c r="E834" s="58" t="s">
        <v>161</v>
      </c>
      <c r="F834" s="58" t="s">
        <v>614</v>
      </c>
      <c r="G834" s="58" t="s">
        <v>2164</v>
      </c>
      <c r="H834" s="79">
        <v>196000000</v>
      </c>
      <c r="I834" s="79">
        <v>196000000</v>
      </c>
      <c r="J834" s="59" t="s">
        <v>2072</v>
      </c>
      <c r="K834" s="59" t="s">
        <v>1159</v>
      </c>
      <c r="L834" s="59" t="s">
        <v>2254</v>
      </c>
    </row>
    <row r="835" spans="2:12" ht="45">
      <c r="B835" s="68">
        <v>70141700</v>
      </c>
      <c r="C835" s="125" t="s">
        <v>976</v>
      </c>
      <c r="D835" s="58" t="s">
        <v>348</v>
      </c>
      <c r="E835" s="58" t="s">
        <v>977</v>
      </c>
      <c r="F835" s="58" t="s">
        <v>614</v>
      </c>
      <c r="G835" s="58" t="s">
        <v>2164</v>
      </c>
      <c r="H835" s="79">
        <v>308409500</v>
      </c>
      <c r="I835" s="79">
        <v>308409500</v>
      </c>
      <c r="J835" s="59" t="s">
        <v>2072</v>
      </c>
      <c r="K835" s="59" t="s">
        <v>1159</v>
      </c>
      <c r="L835" s="59" t="s">
        <v>2251</v>
      </c>
    </row>
    <row r="836" spans="2:12" ht="45">
      <c r="B836" s="68">
        <v>70141700</v>
      </c>
      <c r="C836" s="125" t="s">
        <v>978</v>
      </c>
      <c r="D836" s="58" t="s">
        <v>348</v>
      </c>
      <c r="E836" s="58" t="s">
        <v>977</v>
      </c>
      <c r="F836" s="58" t="s">
        <v>614</v>
      </c>
      <c r="G836" s="58" t="s">
        <v>2164</v>
      </c>
      <c r="H836" s="79">
        <v>1157243938</v>
      </c>
      <c r="I836" s="79">
        <v>1157243938</v>
      </c>
      <c r="J836" s="59" t="s">
        <v>2072</v>
      </c>
      <c r="K836" s="59" t="s">
        <v>1159</v>
      </c>
      <c r="L836" s="59" t="s">
        <v>2251</v>
      </c>
    </row>
    <row r="837" spans="2:12" ht="22.5">
      <c r="B837" s="68" t="s">
        <v>979</v>
      </c>
      <c r="C837" s="125" t="s">
        <v>980</v>
      </c>
      <c r="D837" s="58" t="s">
        <v>348</v>
      </c>
      <c r="E837" s="58" t="s">
        <v>63</v>
      </c>
      <c r="F837" s="58" t="s">
        <v>972</v>
      </c>
      <c r="G837" s="58" t="s">
        <v>2164</v>
      </c>
      <c r="H837" s="79">
        <v>359000000</v>
      </c>
      <c r="I837" s="79">
        <v>359000000</v>
      </c>
      <c r="J837" s="59" t="s">
        <v>2072</v>
      </c>
      <c r="K837" s="59" t="s">
        <v>1159</v>
      </c>
      <c r="L837" s="59" t="s">
        <v>2255</v>
      </c>
    </row>
    <row r="838" spans="2:12" ht="22.5">
      <c r="B838" s="68" t="s">
        <v>981</v>
      </c>
      <c r="C838" s="125" t="s">
        <v>982</v>
      </c>
      <c r="D838" s="58" t="s">
        <v>983</v>
      </c>
      <c r="E838" s="58" t="s">
        <v>161</v>
      </c>
      <c r="F838" s="58" t="s">
        <v>614</v>
      </c>
      <c r="G838" s="58" t="s">
        <v>2164</v>
      </c>
      <c r="H838" s="79">
        <v>480396768</v>
      </c>
      <c r="I838" s="79">
        <v>480396768</v>
      </c>
      <c r="J838" s="59" t="s">
        <v>2072</v>
      </c>
      <c r="K838" s="59" t="s">
        <v>1159</v>
      </c>
      <c r="L838" s="59" t="s">
        <v>2256</v>
      </c>
    </row>
    <row r="839" spans="2:12" ht="22.5">
      <c r="B839" s="68" t="s">
        <v>986</v>
      </c>
      <c r="C839" s="125" t="s">
        <v>984</v>
      </c>
      <c r="D839" s="58" t="s">
        <v>372</v>
      </c>
      <c r="E839" s="59" t="s">
        <v>985</v>
      </c>
      <c r="F839" s="58" t="s">
        <v>614</v>
      </c>
      <c r="G839" s="59" t="s">
        <v>2257</v>
      </c>
      <c r="H839" s="79">
        <v>498357271</v>
      </c>
      <c r="I839" s="79">
        <v>498357271</v>
      </c>
      <c r="J839" s="59" t="s">
        <v>2072</v>
      </c>
      <c r="K839" s="59" t="s">
        <v>1159</v>
      </c>
      <c r="L839" s="59" t="s">
        <v>2258</v>
      </c>
    </row>
    <row r="840" spans="2:12" ht="22.5">
      <c r="B840" s="68" t="s">
        <v>986</v>
      </c>
      <c r="C840" s="125" t="s">
        <v>987</v>
      </c>
      <c r="D840" s="58" t="s">
        <v>372</v>
      </c>
      <c r="E840" s="59" t="s">
        <v>985</v>
      </c>
      <c r="F840" s="58" t="s">
        <v>614</v>
      </c>
      <c r="G840" s="59" t="s">
        <v>2257</v>
      </c>
      <c r="H840" s="79">
        <v>496407780</v>
      </c>
      <c r="I840" s="79">
        <v>496407780</v>
      </c>
      <c r="J840" s="59" t="s">
        <v>2072</v>
      </c>
      <c r="K840" s="59" t="s">
        <v>1159</v>
      </c>
      <c r="L840" s="59" t="s">
        <v>2259</v>
      </c>
    </row>
    <row r="841" spans="2:12" ht="22.5">
      <c r="B841" s="68" t="s">
        <v>988</v>
      </c>
      <c r="C841" s="125" t="s">
        <v>989</v>
      </c>
      <c r="D841" s="58" t="s">
        <v>372</v>
      </c>
      <c r="E841" s="58" t="s">
        <v>985</v>
      </c>
      <c r="F841" s="59" t="s">
        <v>614</v>
      </c>
      <c r="G841" s="58" t="s">
        <v>2257</v>
      </c>
      <c r="H841" s="79">
        <v>498173247</v>
      </c>
      <c r="I841" s="79">
        <v>498173247</v>
      </c>
      <c r="J841" s="59" t="s">
        <v>2072</v>
      </c>
      <c r="K841" s="59" t="s">
        <v>1159</v>
      </c>
      <c r="L841" s="59" t="s">
        <v>2260</v>
      </c>
    </row>
    <row r="842" spans="2:12" ht="22.5">
      <c r="B842" s="68" t="s">
        <v>183</v>
      </c>
      <c r="C842" s="125" t="s">
        <v>990</v>
      </c>
      <c r="D842" s="60" t="s">
        <v>688</v>
      </c>
      <c r="E842" s="58" t="s">
        <v>157</v>
      </c>
      <c r="F842" s="58" t="s">
        <v>991</v>
      </c>
      <c r="G842" s="58" t="s">
        <v>2164</v>
      </c>
      <c r="H842" s="79">
        <v>212133940</v>
      </c>
      <c r="I842" s="79">
        <v>212133940</v>
      </c>
      <c r="J842" s="59" t="s">
        <v>2072</v>
      </c>
      <c r="K842" s="59" t="s">
        <v>1159</v>
      </c>
      <c r="L842" s="59" t="s">
        <v>2261</v>
      </c>
    </row>
    <row r="843" spans="2:12" ht="22.5">
      <c r="B843" s="68">
        <v>80101500</v>
      </c>
      <c r="C843" s="125" t="s">
        <v>992</v>
      </c>
      <c r="D843" s="58" t="s">
        <v>983</v>
      </c>
      <c r="E843" s="58" t="s">
        <v>187</v>
      </c>
      <c r="F843" s="58" t="s">
        <v>215</v>
      </c>
      <c r="G843" s="58" t="s">
        <v>2257</v>
      </c>
      <c r="H843" s="79">
        <v>25473600</v>
      </c>
      <c r="I843" s="79">
        <v>25473600</v>
      </c>
      <c r="J843" s="59" t="s">
        <v>2072</v>
      </c>
      <c r="K843" s="59" t="s">
        <v>1159</v>
      </c>
      <c r="L843" s="59" t="s">
        <v>2260</v>
      </c>
    </row>
    <row r="844" spans="2:12" ht="15">
      <c r="B844" s="68" t="s">
        <v>292</v>
      </c>
      <c r="C844" s="125" t="s">
        <v>993</v>
      </c>
      <c r="D844" s="58" t="s">
        <v>459</v>
      </c>
      <c r="E844" s="39" t="s">
        <v>971</v>
      </c>
      <c r="F844" s="39" t="s">
        <v>972</v>
      </c>
      <c r="G844" s="39" t="s">
        <v>2257</v>
      </c>
      <c r="H844" s="79">
        <v>70000000</v>
      </c>
      <c r="I844" s="79">
        <v>70000000</v>
      </c>
      <c r="J844" s="39" t="s">
        <v>2072</v>
      </c>
      <c r="K844" s="39" t="s">
        <v>1159</v>
      </c>
      <c r="L844" s="39" t="s">
        <v>2260</v>
      </c>
    </row>
    <row r="845" spans="2:12" ht="15">
      <c r="B845" s="68" t="s">
        <v>292</v>
      </c>
      <c r="C845" s="125" t="s">
        <v>994</v>
      </c>
      <c r="D845" s="58" t="s">
        <v>459</v>
      </c>
      <c r="E845" s="39" t="s">
        <v>995</v>
      </c>
      <c r="F845" s="39" t="s">
        <v>972</v>
      </c>
      <c r="G845" s="39" t="s">
        <v>2257</v>
      </c>
      <c r="H845" s="79">
        <v>130000000</v>
      </c>
      <c r="I845" s="79">
        <v>130000000</v>
      </c>
      <c r="J845" s="39" t="s">
        <v>2072</v>
      </c>
      <c r="K845" s="39" t="s">
        <v>1159</v>
      </c>
      <c r="L845" s="39" t="s">
        <v>2260</v>
      </c>
    </row>
    <row r="846" spans="2:12" ht="22.5">
      <c r="B846" s="68" t="s">
        <v>183</v>
      </c>
      <c r="C846" s="125" t="s">
        <v>996</v>
      </c>
      <c r="D846" s="58" t="s">
        <v>459</v>
      </c>
      <c r="E846" s="58" t="s">
        <v>60</v>
      </c>
      <c r="F846" s="58" t="s">
        <v>614</v>
      </c>
      <c r="G846" s="58" t="s">
        <v>2164</v>
      </c>
      <c r="H846" s="79">
        <v>250000000</v>
      </c>
      <c r="I846" s="79">
        <v>250000000</v>
      </c>
      <c r="J846" s="59" t="s">
        <v>2072</v>
      </c>
      <c r="K846" s="59" t="s">
        <v>1159</v>
      </c>
      <c r="L846" s="59" t="s">
        <v>2262</v>
      </c>
    </row>
    <row r="847" spans="2:12" ht="22.5">
      <c r="B847" s="68" t="s">
        <v>292</v>
      </c>
      <c r="C847" s="125" t="s">
        <v>997</v>
      </c>
      <c r="D847" s="39" t="s">
        <v>372</v>
      </c>
      <c r="E847" s="39" t="s">
        <v>187</v>
      </c>
      <c r="F847" s="39" t="s">
        <v>614</v>
      </c>
      <c r="G847" s="39" t="s">
        <v>2257</v>
      </c>
      <c r="H847" s="79">
        <v>293087060</v>
      </c>
      <c r="I847" s="79">
        <v>293087060</v>
      </c>
      <c r="J847" s="39" t="s">
        <v>2072</v>
      </c>
      <c r="K847" s="39" t="s">
        <v>1159</v>
      </c>
      <c r="L847" s="39" t="s">
        <v>2260</v>
      </c>
    </row>
    <row r="848" spans="2:12" ht="22.5">
      <c r="B848" s="68" t="s">
        <v>292</v>
      </c>
      <c r="C848" s="125" t="s">
        <v>998</v>
      </c>
      <c r="D848" s="39" t="s">
        <v>372</v>
      </c>
      <c r="E848" s="39" t="s">
        <v>187</v>
      </c>
      <c r="F848" s="39" t="s">
        <v>614</v>
      </c>
      <c r="G848" s="39" t="s">
        <v>2257</v>
      </c>
      <c r="H848" s="79">
        <v>282364041</v>
      </c>
      <c r="I848" s="79">
        <v>282364041</v>
      </c>
      <c r="J848" s="39" t="s">
        <v>2072</v>
      </c>
      <c r="K848" s="39" t="s">
        <v>1159</v>
      </c>
      <c r="L848" s="39" t="s">
        <v>2260</v>
      </c>
    </row>
    <row r="849" spans="2:12" ht="33.75">
      <c r="B849" s="68">
        <v>80101500</v>
      </c>
      <c r="C849" s="125" t="s">
        <v>999</v>
      </c>
      <c r="D849" s="58" t="s">
        <v>372</v>
      </c>
      <c r="E849" s="58" t="s">
        <v>187</v>
      </c>
      <c r="F849" s="58" t="s">
        <v>215</v>
      </c>
      <c r="G849" s="58" t="s">
        <v>2257</v>
      </c>
      <c r="H849" s="79">
        <v>37600660</v>
      </c>
      <c r="I849" s="79">
        <v>37600660</v>
      </c>
      <c r="J849" s="59" t="s">
        <v>2072</v>
      </c>
      <c r="K849" s="59" t="s">
        <v>1159</v>
      </c>
      <c r="L849" s="59" t="s">
        <v>2260</v>
      </c>
    </row>
    <row r="850" spans="2:12" ht="22.5">
      <c r="B850" s="68" t="s">
        <v>988</v>
      </c>
      <c r="C850" s="125" t="s">
        <v>1000</v>
      </c>
      <c r="D850" s="58" t="s">
        <v>459</v>
      </c>
      <c r="E850" s="58" t="s">
        <v>971</v>
      </c>
      <c r="F850" s="58" t="s">
        <v>48</v>
      </c>
      <c r="G850" s="58" t="s">
        <v>2257</v>
      </c>
      <c r="H850" s="79">
        <v>30000000</v>
      </c>
      <c r="I850" s="79">
        <v>30000000</v>
      </c>
      <c r="J850" s="59" t="s">
        <v>2072</v>
      </c>
      <c r="K850" s="59" t="s">
        <v>1159</v>
      </c>
      <c r="L850" s="59" t="s">
        <v>2260</v>
      </c>
    </row>
    <row r="851" spans="2:12" ht="22.5">
      <c r="B851" s="68" t="s">
        <v>292</v>
      </c>
      <c r="C851" s="125" t="s">
        <v>1001</v>
      </c>
      <c r="D851" s="58" t="s">
        <v>459</v>
      </c>
      <c r="E851" s="58" t="s">
        <v>157</v>
      </c>
      <c r="F851" s="58" t="s">
        <v>614</v>
      </c>
      <c r="G851" s="58" t="s">
        <v>2257</v>
      </c>
      <c r="H851" s="79">
        <v>500000000</v>
      </c>
      <c r="I851" s="79">
        <v>500000000</v>
      </c>
      <c r="J851" s="59" t="s">
        <v>2072</v>
      </c>
      <c r="K851" s="59" t="s">
        <v>1159</v>
      </c>
      <c r="L851" s="59" t="s">
        <v>2260</v>
      </c>
    </row>
    <row r="852" spans="2:12" ht="22.5">
      <c r="B852" s="68" t="s">
        <v>292</v>
      </c>
      <c r="C852" s="125" t="s">
        <v>1002</v>
      </c>
      <c r="D852" s="58" t="s">
        <v>459</v>
      </c>
      <c r="E852" s="58" t="s">
        <v>995</v>
      </c>
      <c r="F852" s="58" t="s">
        <v>614</v>
      </c>
      <c r="G852" s="58" t="s">
        <v>2257</v>
      </c>
      <c r="H852" s="79">
        <v>150000000</v>
      </c>
      <c r="I852" s="79">
        <v>150000000</v>
      </c>
      <c r="J852" s="59" t="s">
        <v>2072</v>
      </c>
      <c r="K852" s="59" t="s">
        <v>1159</v>
      </c>
      <c r="L852" s="59" t="s">
        <v>2258</v>
      </c>
    </row>
    <row r="853" spans="2:12" ht="22.5">
      <c r="B853" s="68" t="s">
        <v>1003</v>
      </c>
      <c r="C853" s="125" t="s">
        <v>1004</v>
      </c>
      <c r="D853" s="58" t="s">
        <v>459</v>
      </c>
      <c r="E853" s="58" t="s">
        <v>157</v>
      </c>
      <c r="F853" s="58" t="s">
        <v>614</v>
      </c>
      <c r="G853" s="58" t="s">
        <v>2164</v>
      </c>
      <c r="H853" s="79">
        <v>400000000</v>
      </c>
      <c r="I853" s="79">
        <v>400000000</v>
      </c>
      <c r="J853" s="59" t="s">
        <v>2072</v>
      </c>
      <c r="K853" s="59" t="s">
        <v>1159</v>
      </c>
      <c r="L853" s="59" t="s">
        <v>2263</v>
      </c>
    </row>
    <row r="854" spans="2:12" ht="22.5">
      <c r="B854" s="68" t="s">
        <v>1005</v>
      </c>
      <c r="C854" s="125" t="s">
        <v>1006</v>
      </c>
      <c r="D854" s="58" t="s">
        <v>459</v>
      </c>
      <c r="E854" s="58" t="s">
        <v>157</v>
      </c>
      <c r="F854" s="58" t="s">
        <v>614</v>
      </c>
      <c r="G854" s="58" t="s">
        <v>2164</v>
      </c>
      <c r="H854" s="79">
        <v>400000000</v>
      </c>
      <c r="I854" s="79">
        <v>400000000</v>
      </c>
      <c r="J854" s="59" t="s">
        <v>2072</v>
      </c>
      <c r="K854" s="59" t="s">
        <v>1159</v>
      </c>
      <c r="L854" s="59" t="s">
        <v>2264</v>
      </c>
    </row>
    <row r="855" spans="2:12" ht="22.5">
      <c r="B855" s="68" t="s">
        <v>1007</v>
      </c>
      <c r="C855" s="125" t="s">
        <v>1008</v>
      </c>
      <c r="D855" s="58" t="s">
        <v>459</v>
      </c>
      <c r="E855" s="58" t="s">
        <v>60</v>
      </c>
      <c r="F855" s="58" t="s">
        <v>614</v>
      </c>
      <c r="G855" s="58" t="s">
        <v>2164</v>
      </c>
      <c r="H855" s="79">
        <v>500000000</v>
      </c>
      <c r="I855" s="79">
        <v>500000000</v>
      </c>
      <c r="J855" s="59" t="s">
        <v>2072</v>
      </c>
      <c r="K855" s="59" t="s">
        <v>1159</v>
      </c>
      <c r="L855" s="59" t="s">
        <v>2265</v>
      </c>
    </row>
    <row r="856" spans="2:12" ht="22.5">
      <c r="B856" s="68" t="s">
        <v>1007</v>
      </c>
      <c r="C856" s="125" t="s">
        <v>1009</v>
      </c>
      <c r="D856" s="58" t="s">
        <v>459</v>
      </c>
      <c r="E856" s="58" t="s">
        <v>60</v>
      </c>
      <c r="F856" s="58" t="s">
        <v>614</v>
      </c>
      <c r="G856" s="58" t="s">
        <v>2164</v>
      </c>
      <c r="H856" s="79">
        <v>300000000</v>
      </c>
      <c r="I856" s="79">
        <v>300000000</v>
      </c>
      <c r="J856" s="59" t="s">
        <v>2072</v>
      </c>
      <c r="K856" s="59" t="s">
        <v>1159</v>
      </c>
      <c r="L856" s="59" t="s">
        <v>2256</v>
      </c>
    </row>
    <row r="857" spans="2:12" ht="22.5">
      <c r="B857" s="68" t="s">
        <v>183</v>
      </c>
      <c r="C857" s="125" t="s">
        <v>1010</v>
      </c>
      <c r="D857" s="58" t="s">
        <v>669</v>
      </c>
      <c r="E857" s="58" t="s">
        <v>1011</v>
      </c>
      <c r="F857" s="58" t="s">
        <v>614</v>
      </c>
      <c r="G857" s="58" t="s">
        <v>2164</v>
      </c>
      <c r="H857" s="79">
        <v>308000000</v>
      </c>
      <c r="I857" s="79">
        <v>308000000</v>
      </c>
      <c r="J857" s="59" t="s">
        <v>2072</v>
      </c>
      <c r="K857" s="59" t="s">
        <v>1159</v>
      </c>
      <c r="L857" s="59" t="s">
        <v>2266</v>
      </c>
    </row>
    <row r="858" spans="2:12" ht="22.5">
      <c r="B858" s="68" t="s">
        <v>1012</v>
      </c>
      <c r="C858" s="125" t="s">
        <v>1013</v>
      </c>
      <c r="D858" s="58" t="s">
        <v>459</v>
      </c>
      <c r="E858" s="58" t="s">
        <v>995</v>
      </c>
      <c r="F858" s="58" t="s">
        <v>614</v>
      </c>
      <c r="G858" s="58" t="s">
        <v>2164</v>
      </c>
      <c r="H858" s="79">
        <v>200000000</v>
      </c>
      <c r="I858" s="79">
        <v>200000000</v>
      </c>
      <c r="J858" s="59" t="s">
        <v>2072</v>
      </c>
      <c r="K858" s="59" t="s">
        <v>1159</v>
      </c>
      <c r="L858" s="59" t="s">
        <v>2267</v>
      </c>
    </row>
    <row r="859" spans="2:12" ht="22.5">
      <c r="B859" s="68" t="s">
        <v>1014</v>
      </c>
      <c r="C859" s="125" t="s">
        <v>1015</v>
      </c>
      <c r="D859" s="58" t="s">
        <v>669</v>
      </c>
      <c r="E859" s="58" t="s">
        <v>63</v>
      </c>
      <c r="F859" s="58" t="s">
        <v>972</v>
      </c>
      <c r="G859" s="58" t="s">
        <v>2164</v>
      </c>
      <c r="H859" s="79">
        <v>589543564</v>
      </c>
      <c r="I859" s="79">
        <v>589543564</v>
      </c>
      <c r="J859" s="59" t="s">
        <v>2072</v>
      </c>
      <c r="K859" s="59" t="s">
        <v>1159</v>
      </c>
      <c r="L859" s="59" t="s">
        <v>2268</v>
      </c>
    </row>
    <row r="860" spans="2:12" ht="33.75">
      <c r="B860" s="68" t="s">
        <v>986</v>
      </c>
      <c r="C860" s="125" t="s">
        <v>1016</v>
      </c>
      <c r="D860" s="58" t="s">
        <v>459</v>
      </c>
      <c r="E860" s="58" t="s">
        <v>1017</v>
      </c>
      <c r="F860" s="58" t="s">
        <v>972</v>
      </c>
      <c r="G860" s="58" t="s">
        <v>2257</v>
      </c>
      <c r="H860" s="79">
        <f>2871898632.2445+487877368</f>
        <v>3359776000.2445</v>
      </c>
      <c r="I860" s="79">
        <f>2871898632.2445+487877368</f>
        <v>3359776000.2445</v>
      </c>
      <c r="J860" s="59" t="s">
        <v>2072</v>
      </c>
      <c r="K860" s="59" t="s">
        <v>1159</v>
      </c>
      <c r="L860" s="59" t="s">
        <v>2260</v>
      </c>
    </row>
    <row r="861" spans="2:12" ht="33.75">
      <c r="B861" s="68" t="s">
        <v>183</v>
      </c>
      <c r="C861" s="125" t="s">
        <v>1018</v>
      </c>
      <c r="D861" s="61" t="s">
        <v>459</v>
      </c>
      <c r="E861" s="61" t="s">
        <v>157</v>
      </c>
      <c r="F861" s="61" t="s">
        <v>972</v>
      </c>
      <c r="G861" s="61" t="s">
        <v>2164</v>
      </c>
      <c r="H861" s="79">
        <v>578500000</v>
      </c>
      <c r="I861" s="79">
        <v>578500000</v>
      </c>
      <c r="J861" s="62" t="s">
        <v>2072</v>
      </c>
      <c r="K861" s="62" t="s">
        <v>1159</v>
      </c>
      <c r="L861" s="62" t="s">
        <v>2269</v>
      </c>
    </row>
    <row r="862" spans="2:12" ht="33.75">
      <c r="B862" s="68" t="s">
        <v>183</v>
      </c>
      <c r="C862" s="125" t="s">
        <v>1019</v>
      </c>
      <c r="D862" s="58" t="s">
        <v>669</v>
      </c>
      <c r="E862" s="58" t="s">
        <v>971</v>
      </c>
      <c r="F862" s="58" t="s">
        <v>1020</v>
      </c>
      <c r="G862" s="58" t="s">
        <v>2164</v>
      </c>
      <c r="H862" s="79">
        <v>50000000</v>
      </c>
      <c r="I862" s="79">
        <v>50000000</v>
      </c>
      <c r="J862" s="59" t="s">
        <v>2072</v>
      </c>
      <c r="K862" s="59" t="s">
        <v>1159</v>
      </c>
      <c r="L862" s="59" t="s">
        <v>2270</v>
      </c>
    </row>
    <row r="863" spans="2:12" ht="22.5">
      <c r="B863" s="68" t="s">
        <v>2554</v>
      </c>
      <c r="C863" s="125" t="s">
        <v>1021</v>
      </c>
      <c r="D863" s="58" t="s">
        <v>669</v>
      </c>
      <c r="E863" s="58" t="s">
        <v>60</v>
      </c>
      <c r="F863" s="58" t="s">
        <v>972</v>
      </c>
      <c r="G863" s="58" t="s">
        <v>2164</v>
      </c>
      <c r="H863" s="79">
        <v>150000000</v>
      </c>
      <c r="I863" s="79">
        <v>150000000</v>
      </c>
      <c r="J863" s="59" t="s">
        <v>2072</v>
      </c>
      <c r="K863" s="59" t="s">
        <v>1159</v>
      </c>
      <c r="L863" s="59" t="s">
        <v>2271</v>
      </c>
    </row>
    <row r="864" spans="2:12" ht="22.5">
      <c r="B864" s="68" t="s">
        <v>1022</v>
      </c>
      <c r="C864" s="125" t="s">
        <v>1023</v>
      </c>
      <c r="D864" s="58" t="s">
        <v>459</v>
      </c>
      <c r="E864" s="58" t="s">
        <v>1024</v>
      </c>
      <c r="F864" s="58" t="s">
        <v>972</v>
      </c>
      <c r="G864" s="58" t="s">
        <v>2164</v>
      </c>
      <c r="H864" s="79">
        <v>50000000</v>
      </c>
      <c r="I864" s="79">
        <v>50000000</v>
      </c>
      <c r="J864" s="59" t="s">
        <v>2072</v>
      </c>
      <c r="K864" s="59" t="s">
        <v>1159</v>
      </c>
      <c r="L864" s="59" t="s">
        <v>2272</v>
      </c>
    </row>
    <row r="865" spans="2:12" ht="22.5">
      <c r="B865" s="68">
        <v>21101600</v>
      </c>
      <c r="C865" s="125" t="s">
        <v>1025</v>
      </c>
      <c r="D865" s="58" t="s">
        <v>669</v>
      </c>
      <c r="E865" s="58" t="s">
        <v>1024</v>
      </c>
      <c r="F865" s="58" t="s">
        <v>972</v>
      </c>
      <c r="G865" s="58" t="s">
        <v>2164</v>
      </c>
      <c r="H865" s="79">
        <v>804127294</v>
      </c>
      <c r="I865" s="79">
        <v>804127294</v>
      </c>
      <c r="J865" s="59" t="s">
        <v>2072</v>
      </c>
      <c r="K865" s="59" t="s">
        <v>1159</v>
      </c>
      <c r="L865" s="59" t="s">
        <v>2256</v>
      </c>
    </row>
    <row r="866" spans="2:12" ht="22.5">
      <c r="B866" s="68" t="s">
        <v>979</v>
      </c>
      <c r="C866" s="125" t="s">
        <v>1026</v>
      </c>
      <c r="D866" s="61" t="s">
        <v>1027</v>
      </c>
      <c r="E866" s="61" t="s">
        <v>157</v>
      </c>
      <c r="F866" s="61" t="s">
        <v>972</v>
      </c>
      <c r="G866" s="61" t="s">
        <v>2164</v>
      </c>
      <c r="H866" s="79">
        <v>55900000</v>
      </c>
      <c r="I866" s="79">
        <v>55900000</v>
      </c>
      <c r="J866" s="62" t="s">
        <v>2072</v>
      </c>
      <c r="K866" s="62" t="s">
        <v>1159</v>
      </c>
      <c r="L866" s="62" t="s">
        <v>2255</v>
      </c>
    </row>
    <row r="867" spans="2:12" ht="22.5">
      <c r="B867" s="68" t="s">
        <v>255</v>
      </c>
      <c r="C867" s="125" t="s">
        <v>1028</v>
      </c>
      <c r="D867" s="58" t="s">
        <v>1029</v>
      </c>
      <c r="E867" s="58" t="s">
        <v>157</v>
      </c>
      <c r="F867" s="58" t="s">
        <v>1030</v>
      </c>
      <c r="G867" s="58" t="s">
        <v>2164</v>
      </c>
      <c r="H867" s="79">
        <v>13500000</v>
      </c>
      <c r="I867" s="79">
        <v>13500000</v>
      </c>
      <c r="J867" s="59" t="s">
        <v>2072</v>
      </c>
      <c r="K867" s="59" t="s">
        <v>1159</v>
      </c>
      <c r="L867" s="59" t="s">
        <v>2273</v>
      </c>
    </row>
    <row r="868" spans="2:12" ht="33.75">
      <c r="B868" s="68">
        <v>86121600</v>
      </c>
      <c r="C868" s="125" t="s">
        <v>1031</v>
      </c>
      <c r="D868" s="58" t="s">
        <v>669</v>
      </c>
      <c r="E868" s="58" t="s">
        <v>157</v>
      </c>
      <c r="F868" s="58" t="s">
        <v>972</v>
      </c>
      <c r="G868" s="58" t="s">
        <v>2164</v>
      </c>
      <c r="H868" s="79">
        <v>250000000</v>
      </c>
      <c r="I868" s="79">
        <v>250000000</v>
      </c>
      <c r="J868" s="59" t="s">
        <v>2072</v>
      </c>
      <c r="K868" s="59" t="s">
        <v>1159</v>
      </c>
      <c r="L868" s="59" t="s">
        <v>2262</v>
      </c>
    </row>
    <row r="869" spans="2:12" ht="22.5">
      <c r="B869" s="68" t="s">
        <v>183</v>
      </c>
      <c r="C869" s="125" t="s">
        <v>1032</v>
      </c>
      <c r="D869" s="58" t="s">
        <v>459</v>
      </c>
      <c r="E869" s="58" t="s">
        <v>157</v>
      </c>
      <c r="F869" s="58" t="s">
        <v>972</v>
      </c>
      <c r="G869" s="58" t="s">
        <v>2164</v>
      </c>
      <c r="H869" s="79">
        <v>50000000</v>
      </c>
      <c r="I869" s="79">
        <v>50000000</v>
      </c>
      <c r="J869" s="59" t="s">
        <v>2072</v>
      </c>
      <c r="K869" s="59" t="s">
        <v>1159</v>
      </c>
      <c r="L869" s="59" t="s">
        <v>2269</v>
      </c>
    </row>
    <row r="870" spans="2:12" ht="15">
      <c r="B870" s="68" t="s">
        <v>1033</v>
      </c>
      <c r="C870" s="125" t="s">
        <v>1034</v>
      </c>
      <c r="D870" s="58" t="s">
        <v>669</v>
      </c>
      <c r="E870" s="58" t="s">
        <v>157</v>
      </c>
      <c r="F870" s="58" t="s">
        <v>972</v>
      </c>
      <c r="G870" s="58" t="s">
        <v>2164</v>
      </c>
      <c r="H870" s="79">
        <v>100000000</v>
      </c>
      <c r="I870" s="79">
        <v>100000000</v>
      </c>
      <c r="J870" s="59" t="s">
        <v>2072</v>
      </c>
      <c r="K870" s="59" t="s">
        <v>1159</v>
      </c>
      <c r="L870" s="59" t="s">
        <v>2274</v>
      </c>
    </row>
    <row r="871" spans="2:12" ht="22.5">
      <c r="B871" s="68" t="s">
        <v>1033</v>
      </c>
      <c r="C871" s="125" t="s">
        <v>1035</v>
      </c>
      <c r="D871" s="58" t="s">
        <v>669</v>
      </c>
      <c r="E871" s="58" t="s">
        <v>157</v>
      </c>
      <c r="F871" s="58" t="s">
        <v>972</v>
      </c>
      <c r="G871" s="58" t="s">
        <v>2164</v>
      </c>
      <c r="H871" s="79">
        <v>100000000</v>
      </c>
      <c r="I871" s="79">
        <v>100000000</v>
      </c>
      <c r="J871" s="59" t="s">
        <v>2072</v>
      </c>
      <c r="K871" s="59" t="s">
        <v>1159</v>
      </c>
      <c r="L871" s="59" t="s">
        <v>2274</v>
      </c>
    </row>
    <row r="872" spans="2:12" ht="22.5">
      <c r="B872" s="68">
        <v>70141500</v>
      </c>
      <c r="C872" s="125" t="s">
        <v>1036</v>
      </c>
      <c r="D872" s="58" t="s">
        <v>669</v>
      </c>
      <c r="E872" s="58" t="s">
        <v>157</v>
      </c>
      <c r="F872" s="58" t="s">
        <v>972</v>
      </c>
      <c r="G872" s="58" t="s">
        <v>2164</v>
      </c>
      <c r="H872" s="79">
        <v>150000000</v>
      </c>
      <c r="I872" s="79">
        <v>150000000</v>
      </c>
      <c r="J872" s="59" t="s">
        <v>2072</v>
      </c>
      <c r="K872" s="59" t="s">
        <v>1159</v>
      </c>
      <c r="L872" s="59" t="s">
        <v>2271</v>
      </c>
    </row>
    <row r="873" spans="2:12" ht="22.5">
      <c r="B873" s="68" t="s">
        <v>986</v>
      </c>
      <c r="C873" s="125" t="s">
        <v>1037</v>
      </c>
      <c r="D873" s="58" t="s">
        <v>459</v>
      </c>
      <c r="E873" s="58" t="s">
        <v>157</v>
      </c>
      <c r="F873" s="58" t="s">
        <v>972</v>
      </c>
      <c r="G873" s="58" t="s">
        <v>2164</v>
      </c>
      <c r="H873" s="79">
        <v>200000000</v>
      </c>
      <c r="I873" s="79">
        <v>200000000</v>
      </c>
      <c r="J873" s="59" t="s">
        <v>2072</v>
      </c>
      <c r="K873" s="59" t="s">
        <v>1159</v>
      </c>
      <c r="L873" s="59" t="s">
        <v>2275</v>
      </c>
    </row>
    <row r="874" spans="2:12" ht="15">
      <c r="B874" s="68" t="s">
        <v>988</v>
      </c>
      <c r="C874" s="125" t="s">
        <v>1038</v>
      </c>
      <c r="D874" s="58" t="s">
        <v>459</v>
      </c>
      <c r="E874" s="58" t="s">
        <v>995</v>
      </c>
      <c r="F874" s="58" t="s">
        <v>972</v>
      </c>
      <c r="G874" s="58" t="s">
        <v>2257</v>
      </c>
      <c r="H874" s="79">
        <v>150000000</v>
      </c>
      <c r="I874" s="79">
        <v>150000000</v>
      </c>
      <c r="J874" s="59" t="s">
        <v>2072</v>
      </c>
      <c r="K874" s="59" t="s">
        <v>1159</v>
      </c>
      <c r="L874" s="59" t="s">
        <v>2259</v>
      </c>
    </row>
    <row r="875" spans="2:12" ht="22.5">
      <c r="B875" s="68" t="s">
        <v>986</v>
      </c>
      <c r="C875" s="125" t="s">
        <v>1039</v>
      </c>
      <c r="D875" s="58" t="s">
        <v>459</v>
      </c>
      <c r="E875" s="58" t="s">
        <v>995</v>
      </c>
      <c r="F875" s="58" t="s">
        <v>972</v>
      </c>
      <c r="G875" s="58" t="s">
        <v>2257</v>
      </c>
      <c r="H875" s="79">
        <v>300000000</v>
      </c>
      <c r="I875" s="79">
        <v>300000000</v>
      </c>
      <c r="J875" s="59" t="s">
        <v>2072</v>
      </c>
      <c r="K875" s="59" t="s">
        <v>1159</v>
      </c>
      <c r="L875" s="59" t="s">
        <v>2275</v>
      </c>
    </row>
    <row r="876" spans="2:12" ht="15">
      <c r="B876" s="68" t="s">
        <v>1040</v>
      </c>
      <c r="C876" s="125" t="s">
        <v>1041</v>
      </c>
      <c r="D876" s="58" t="s">
        <v>459</v>
      </c>
      <c r="E876" s="58" t="s">
        <v>157</v>
      </c>
      <c r="F876" s="58" t="s">
        <v>972</v>
      </c>
      <c r="G876" s="58" t="s">
        <v>2164</v>
      </c>
      <c r="H876" s="79">
        <v>300000000</v>
      </c>
      <c r="I876" s="79">
        <v>300000000</v>
      </c>
      <c r="J876" s="59" t="s">
        <v>2072</v>
      </c>
      <c r="K876" s="59" t="s">
        <v>1159</v>
      </c>
      <c r="L876" s="59" t="s">
        <v>2276</v>
      </c>
    </row>
    <row r="877" spans="2:12" ht="15">
      <c r="B877" s="68" t="s">
        <v>1040</v>
      </c>
      <c r="C877" s="125" t="s">
        <v>1042</v>
      </c>
      <c r="D877" s="58" t="s">
        <v>459</v>
      </c>
      <c r="E877" s="58" t="s">
        <v>157</v>
      </c>
      <c r="F877" s="58" t="s">
        <v>972</v>
      </c>
      <c r="G877" s="58" t="s">
        <v>2164</v>
      </c>
      <c r="H877" s="79">
        <v>330000000</v>
      </c>
      <c r="I877" s="79">
        <v>330000000</v>
      </c>
      <c r="J877" s="59" t="s">
        <v>2072</v>
      </c>
      <c r="K877" s="59" t="s">
        <v>1159</v>
      </c>
      <c r="L877" s="59" t="s">
        <v>2276</v>
      </c>
    </row>
    <row r="878" spans="2:12" ht="22.5">
      <c r="B878" s="68" t="s">
        <v>1043</v>
      </c>
      <c r="C878" s="125" t="s">
        <v>1044</v>
      </c>
      <c r="D878" s="58" t="s">
        <v>669</v>
      </c>
      <c r="E878" s="58" t="s">
        <v>157</v>
      </c>
      <c r="F878" s="58" t="s">
        <v>972</v>
      </c>
      <c r="G878" s="58" t="s">
        <v>2164</v>
      </c>
      <c r="H878" s="79">
        <f>22000000+178000000</f>
        <v>200000000</v>
      </c>
      <c r="I878" s="79">
        <f>22000000+178000000</f>
        <v>200000000</v>
      </c>
      <c r="J878" s="59" t="s">
        <v>2072</v>
      </c>
      <c r="K878" s="59" t="s">
        <v>1159</v>
      </c>
      <c r="L878" s="59" t="s">
        <v>2255</v>
      </c>
    </row>
    <row r="879" spans="2:12" ht="22.5">
      <c r="B879" s="68" t="s">
        <v>974</v>
      </c>
      <c r="C879" s="125" t="s">
        <v>1045</v>
      </c>
      <c r="D879" s="58" t="s">
        <v>459</v>
      </c>
      <c r="E879" s="58" t="s">
        <v>157</v>
      </c>
      <c r="F879" s="58" t="s">
        <v>972</v>
      </c>
      <c r="G879" s="58" t="s">
        <v>2164</v>
      </c>
      <c r="H879" s="79">
        <v>160000000</v>
      </c>
      <c r="I879" s="79">
        <v>160000000</v>
      </c>
      <c r="J879" s="59" t="s">
        <v>2072</v>
      </c>
      <c r="K879" s="59" t="s">
        <v>1159</v>
      </c>
      <c r="L879" s="59" t="s">
        <v>2263</v>
      </c>
    </row>
    <row r="880" spans="2:12" ht="22.5">
      <c r="B880" s="68">
        <v>10151500</v>
      </c>
      <c r="C880" s="125" t="s">
        <v>1046</v>
      </c>
      <c r="D880" s="58" t="s">
        <v>459</v>
      </c>
      <c r="E880" s="58" t="s">
        <v>157</v>
      </c>
      <c r="F880" s="58" t="s">
        <v>972</v>
      </c>
      <c r="G880" s="58" t="s">
        <v>2164</v>
      </c>
      <c r="H880" s="79">
        <v>150000000</v>
      </c>
      <c r="I880" s="79">
        <v>150000000</v>
      </c>
      <c r="J880" s="59" t="s">
        <v>2072</v>
      </c>
      <c r="K880" s="59" t="s">
        <v>1159</v>
      </c>
      <c r="L880" s="59" t="s">
        <v>2277</v>
      </c>
    </row>
    <row r="881" spans="2:12" ht="22.5">
      <c r="B881" s="68" t="s">
        <v>1058</v>
      </c>
      <c r="C881" s="125" t="s">
        <v>1047</v>
      </c>
      <c r="D881" s="58" t="s">
        <v>669</v>
      </c>
      <c r="E881" s="58" t="s">
        <v>157</v>
      </c>
      <c r="F881" s="58" t="s">
        <v>972</v>
      </c>
      <c r="G881" s="58" t="s">
        <v>2164</v>
      </c>
      <c r="H881" s="79">
        <v>20000000</v>
      </c>
      <c r="I881" s="79">
        <v>20000000</v>
      </c>
      <c r="J881" s="59" t="s">
        <v>2072</v>
      </c>
      <c r="K881" s="59" t="s">
        <v>1159</v>
      </c>
      <c r="L881" s="59" t="s">
        <v>2278</v>
      </c>
    </row>
    <row r="882" spans="2:12" ht="22.5">
      <c r="B882" s="68" t="s">
        <v>979</v>
      </c>
      <c r="C882" s="125" t="s">
        <v>1048</v>
      </c>
      <c r="D882" s="58" t="s">
        <v>459</v>
      </c>
      <c r="E882" s="58" t="s">
        <v>157</v>
      </c>
      <c r="F882" s="58" t="s">
        <v>972</v>
      </c>
      <c r="G882" s="58" t="s">
        <v>2164</v>
      </c>
      <c r="H882" s="79">
        <v>50000000</v>
      </c>
      <c r="I882" s="79">
        <v>50000000</v>
      </c>
      <c r="J882" s="59" t="s">
        <v>2072</v>
      </c>
      <c r="K882" s="59" t="s">
        <v>1159</v>
      </c>
      <c r="L882" s="25" t="s">
        <v>2279</v>
      </c>
    </row>
    <row r="883" spans="2:12" ht="33.75">
      <c r="B883" s="68" t="s">
        <v>1003</v>
      </c>
      <c r="C883" s="125" t="s">
        <v>1049</v>
      </c>
      <c r="D883" s="58" t="s">
        <v>459</v>
      </c>
      <c r="E883" s="58" t="s">
        <v>721</v>
      </c>
      <c r="F883" s="58" t="s">
        <v>972</v>
      </c>
      <c r="G883" s="58" t="s">
        <v>2164</v>
      </c>
      <c r="H883" s="79">
        <v>100822500</v>
      </c>
      <c r="I883" s="79">
        <v>100822500</v>
      </c>
      <c r="J883" s="59" t="s">
        <v>2115</v>
      </c>
      <c r="K883" s="25" t="s">
        <v>1159</v>
      </c>
      <c r="L883" s="25" t="s">
        <v>2256</v>
      </c>
    </row>
    <row r="884" spans="2:12" ht="22.5">
      <c r="B884" s="68">
        <v>82111500</v>
      </c>
      <c r="C884" s="125" t="s">
        <v>1050</v>
      </c>
      <c r="D884" s="58" t="s">
        <v>1029</v>
      </c>
      <c r="E884" s="57" t="s">
        <v>1051</v>
      </c>
      <c r="F884" s="57" t="s">
        <v>1052</v>
      </c>
      <c r="G884" s="58" t="s">
        <v>2164</v>
      </c>
      <c r="H884" s="79">
        <f>25000000-2821339</f>
        <v>22178661</v>
      </c>
      <c r="I884" s="79">
        <f>25000000-2821339</f>
        <v>22178661</v>
      </c>
      <c r="J884" s="59" t="s">
        <v>2072</v>
      </c>
      <c r="K884" s="59" t="s">
        <v>1159</v>
      </c>
      <c r="L884" s="59" t="s">
        <v>2280</v>
      </c>
    </row>
    <row r="885" spans="2:12" ht="22.5">
      <c r="B885" s="68" t="s">
        <v>284</v>
      </c>
      <c r="C885" s="125" t="s">
        <v>1053</v>
      </c>
      <c r="D885" s="58" t="s">
        <v>669</v>
      </c>
      <c r="E885" s="57" t="s">
        <v>57</v>
      </c>
      <c r="F885" s="57" t="s">
        <v>1052</v>
      </c>
      <c r="G885" s="58" t="s">
        <v>2164</v>
      </c>
      <c r="H885" s="79">
        <v>2821339</v>
      </c>
      <c r="I885" s="79">
        <v>2821339</v>
      </c>
      <c r="J885" s="59" t="s">
        <v>2072</v>
      </c>
      <c r="K885" s="59" t="s">
        <v>1159</v>
      </c>
      <c r="L885" s="59" t="s">
        <v>2280</v>
      </c>
    </row>
    <row r="886" spans="2:12" ht="22.5">
      <c r="B886" s="68">
        <v>10171800</v>
      </c>
      <c r="C886" s="125" t="s">
        <v>1054</v>
      </c>
      <c r="D886" s="58" t="s">
        <v>1027</v>
      </c>
      <c r="E886" s="58" t="s">
        <v>157</v>
      </c>
      <c r="F886" s="58" t="s">
        <v>972</v>
      </c>
      <c r="G886" s="58" t="s">
        <v>2164</v>
      </c>
      <c r="H886" s="79">
        <f>2000000000-494300000+36000000+300000000</f>
        <v>1841700000</v>
      </c>
      <c r="I886" s="79">
        <f>2000000000-494300000+36000000+300000000</f>
        <v>1841700000</v>
      </c>
      <c r="J886" s="59" t="s">
        <v>2072</v>
      </c>
      <c r="K886" s="59" t="s">
        <v>1159</v>
      </c>
      <c r="L886" s="59" t="s">
        <v>2273</v>
      </c>
    </row>
    <row r="887" spans="2:12" ht="22.5">
      <c r="B887" s="68" t="s">
        <v>1055</v>
      </c>
      <c r="C887" s="125" t="s">
        <v>1056</v>
      </c>
      <c r="D887" s="58" t="s">
        <v>1029</v>
      </c>
      <c r="E887" s="58" t="s">
        <v>1057</v>
      </c>
      <c r="F887" s="58" t="s">
        <v>614</v>
      </c>
      <c r="G887" s="58" t="s">
        <v>2281</v>
      </c>
      <c r="H887" s="79">
        <v>200221128</v>
      </c>
      <c r="I887" s="79">
        <v>200221128</v>
      </c>
      <c r="J887" s="59" t="s">
        <v>2072</v>
      </c>
      <c r="K887" s="59" t="s">
        <v>1159</v>
      </c>
      <c r="L887" s="59" t="s">
        <v>2266</v>
      </c>
    </row>
    <row r="888" spans="2:12" ht="22.5">
      <c r="B888" s="68" t="s">
        <v>1058</v>
      </c>
      <c r="C888" s="125" t="s">
        <v>1059</v>
      </c>
      <c r="D888" s="58" t="s">
        <v>669</v>
      </c>
      <c r="E888" s="59" t="s">
        <v>971</v>
      </c>
      <c r="F888" s="59" t="s">
        <v>972</v>
      </c>
      <c r="G888" s="58" t="s">
        <v>2164</v>
      </c>
      <c r="H888" s="79">
        <v>400000000</v>
      </c>
      <c r="I888" s="79">
        <v>400000000</v>
      </c>
      <c r="J888" s="59" t="s">
        <v>2072</v>
      </c>
      <c r="K888" s="59" t="s">
        <v>1159</v>
      </c>
      <c r="L888" s="59" t="s">
        <v>2282</v>
      </c>
    </row>
    <row r="889" spans="2:12" ht="22.5">
      <c r="B889" s="68" t="s">
        <v>1060</v>
      </c>
      <c r="C889" s="125" t="s">
        <v>1061</v>
      </c>
      <c r="D889" s="58" t="s">
        <v>669</v>
      </c>
      <c r="E889" s="59" t="s">
        <v>971</v>
      </c>
      <c r="F889" s="59" t="s">
        <v>972</v>
      </c>
      <c r="G889" s="58" t="s">
        <v>2164</v>
      </c>
      <c r="H889" s="79">
        <v>100000000</v>
      </c>
      <c r="I889" s="79">
        <v>100000000</v>
      </c>
      <c r="J889" s="59" t="s">
        <v>2072</v>
      </c>
      <c r="K889" s="59" t="s">
        <v>1159</v>
      </c>
      <c r="L889" s="59" t="s">
        <v>2282</v>
      </c>
    </row>
    <row r="890" spans="2:12" ht="22.5">
      <c r="B890" s="68" t="s">
        <v>2587</v>
      </c>
      <c r="C890" s="125" t="s">
        <v>1062</v>
      </c>
      <c r="D890" s="58" t="s">
        <v>1029</v>
      </c>
      <c r="E890" s="59" t="s">
        <v>57</v>
      </c>
      <c r="F890" s="59" t="s">
        <v>972</v>
      </c>
      <c r="G890" s="58" t="s">
        <v>2164</v>
      </c>
      <c r="H890" s="79">
        <v>100000000</v>
      </c>
      <c r="I890" s="79">
        <v>100000000</v>
      </c>
      <c r="J890" s="59" t="s">
        <v>1159</v>
      </c>
      <c r="K890" s="32" t="s">
        <v>1159</v>
      </c>
      <c r="L890" s="59" t="s">
        <v>2283</v>
      </c>
    </row>
    <row r="891" spans="2:12" ht="33.75">
      <c r="B891" s="68" t="s">
        <v>1058</v>
      </c>
      <c r="C891" s="125" t="s">
        <v>1063</v>
      </c>
      <c r="D891" s="61" t="s">
        <v>1029</v>
      </c>
      <c r="E891" s="61" t="s">
        <v>57</v>
      </c>
      <c r="F891" s="23" t="s">
        <v>1262</v>
      </c>
      <c r="G891" s="61" t="s">
        <v>2164</v>
      </c>
      <c r="H891" s="79">
        <v>760000000</v>
      </c>
      <c r="I891" s="79">
        <v>760000000</v>
      </c>
      <c r="J891" s="62" t="s">
        <v>2072</v>
      </c>
      <c r="K891" s="62" t="s">
        <v>1159</v>
      </c>
      <c r="L891" s="62" t="s">
        <v>2268</v>
      </c>
    </row>
    <row r="892" spans="2:12" ht="22.5">
      <c r="B892" s="68" t="s">
        <v>1022</v>
      </c>
      <c r="C892" s="125" t="s">
        <v>1064</v>
      </c>
      <c r="D892" s="58" t="s">
        <v>1029</v>
      </c>
      <c r="E892" s="58" t="s">
        <v>721</v>
      </c>
      <c r="F892" s="58" t="s">
        <v>1065</v>
      </c>
      <c r="G892" s="58" t="s">
        <v>2252</v>
      </c>
      <c r="H892" s="79">
        <v>1000000000</v>
      </c>
      <c r="I892" s="79">
        <v>1000000000</v>
      </c>
      <c r="J892" s="59" t="s">
        <v>2072</v>
      </c>
      <c r="K892" s="59" t="s">
        <v>1159</v>
      </c>
      <c r="L892" s="59" t="s">
        <v>2260</v>
      </c>
    </row>
    <row r="893" spans="2:12" ht="33.75">
      <c r="B893" s="68" t="s">
        <v>986</v>
      </c>
      <c r="C893" s="125" t="s">
        <v>1066</v>
      </c>
      <c r="D893" s="58" t="s">
        <v>1029</v>
      </c>
      <c r="E893" s="58" t="s">
        <v>1067</v>
      </c>
      <c r="F893" s="58" t="s">
        <v>1068</v>
      </c>
      <c r="G893" s="58" t="s">
        <v>2252</v>
      </c>
      <c r="H893" s="79">
        <v>707006515</v>
      </c>
      <c r="I893" s="79">
        <v>707006515</v>
      </c>
      <c r="J893" s="59" t="s">
        <v>1159</v>
      </c>
      <c r="K893" s="32" t="s">
        <v>1159</v>
      </c>
      <c r="L893" s="59" t="s">
        <v>1067</v>
      </c>
    </row>
    <row r="894" spans="2:12" ht="22.5">
      <c r="B894" s="68" t="s">
        <v>2510</v>
      </c>
      <c r="C894" s="126" t="s">
        <v>1069</v>
      </c>
      <c r="D894" s="63" t="s">
        <v>370</v>
      </c>
      <c r="E894" s="63" t="s">
        <v>44</v>
      </c>
      <c r="F894" s="63" t="s">
        <v>1070</v>
      </c>
      <c r="G894" s="63" t="s">
        <v>2284</v>
      </c>
      <c r="H894" s="79">
        <v>6000000000</v>
      </c>
      <c r="I894" s="79">
        <v>6000000000</v>
      </c>
      <c r="J894" s="93" t="s">
        <v>2072</v>
      </c>
      <c r="K894" s="93" t="s">
        <v>1159</v>
      </c>
      <c r="L894" s="93" t="s">
        <v>2285</v>
      </c>
    </row>
    <row r="895" spans="2:12" ht="22.5">
      <c r="B895" s="68" t="s">
        <v>986</v>
      </c>
      <c r="C895" s="127" t="s">
        <v>1071</v>
      </c>
      <c r="D895" s="64" t="s">
        <v>1068</v>
      </c>
      <c r="E895" s="64" t="s">
        <v>44</v>
      </c>
      <c r="F895" s="64" t="s">
        <v>1072</v>
      </c>
      <c r="G895" s="64" t="s">
        <v>2257</v>
      </c>
      <c r="H895" s="79">
        <f>487877367.7555+22849152</f>
        <v>510726519.7555</v>
      </c>
      <c r="I895" s="79">
        <f>487877367.7555+22849152</f>
        <v>510726519.7555</v>
      </c>
      <c r="J895" s="94" t="s">
        <v>2072</v>
      </c>
      <c r="K895" s="94" t="s">
        <v>1159</v>
      </c>
      <c r="L895" s="94" t="s">
        <v>2260</v>
      </c>
    </row>
    <row r="896" spans="2:12" ht="22.5">
      <c r="B896" s="68">
        <v>80101500</v>
      </c>
      <c r="C896" s="127" t="s">
        <v>1073</v>
      </c>
      <c r="D896" s="64" t="s">
        <v>1068</v>
      </c>
      <c r="E896" s="64" t="s">
        <v>157</v>
      </c>
      <c r="F896" s="64" t="s">
        <v>215</v>
      </c>
      <c r="G896" s="64" t="s">
        <v>2257</v>
      </c>
      <c r="H896" s="79">
        <f>262895480</f>
        <v>262895480</v>
      </c>
      <c r="I896" s="79">
        <f>262895480</f>
        <v>262895480</v>
      </c>
      <c r="J896" s="94" t="s">
        <v>2072</v>
      </c>
      <c r="K896" s="94" t="s">
        <v>1159</v>
      </c>
      <c r="L896" s="94" t="s">
        <v>2260</v>
      </c>
    </row>
    <row r="897" spans="2:12" ht="22.5">
      <c r="B897" s="68" t="s">
        <v>255</v>
      </c>
      <c r="C897" s="121" t="s">
        <v>1074</v>
      </c>
      <c r="D897" s="43" t="s">
        <v>1075</v>
      </c>
      <c r="E897" s="43" t="s">
        <v>977</v>
      </c>
      <c r="F897" s="43" t="s">
        <v>376</v>
      </c>
      <c r="G897" s="43" t="s">
        <v>2286</v>
      </c>
      <c r="H897" s="79">
        <v>826062658</v>
      </c>
      <c r="I897" s="79">
        <v>826062658</v>
      </c>
      <c r="J897" s="43" t="s">
        <v>2072</v>
      </c>
      <c r="K897" s="43" t="s">
        <v>1159</v>
      </c>
      <c r="L897" s="43" t="s">
        <v>2287</v>
      </c>
    </row>
    <row r="898" spans="2:12" ht="33.75">
      <c r="B898" s="68" t="s">
        <v>2481</v>
      </c>
      <c r="C898" s="121" t="s">
        <v>1076</v>
      </c>
      <c r="D898" s="43" t="s">
        <v>1075</v>
      </c>
      <c r="E898" s="43" t="s">
        <v>977</v>
      </c>
      <c r="F898" s="43" t="s">
        <v>1077</v>
      </c>
      <c r="G898" s="43" t="s">
        <v>2286</v>
      </c>
      <c r="H898" s="79">
        <v>58950000</v>
      </c>
      <c r="I898" s="79">
        <v>58950000</v>
      </c>
      <c r="J898" s="43" t="s">
        <v>2072</v>
      </c>
      <c r="K898" s="43" t="s">
        <v>1159</v>
      </c>
      <c r="L898" s="43" t="s">
        <v>2288</v>
      </c>
    </row>
    <row r="899" spans="2:12" ht="22.5">
      <c r="B899" s="68" t="s">
        <v>255</v>
      </c>
      <c r="C899" s="121" t="s">
        <v>1078</v>
      </c>
      <c r="D899" s="43" t="s">
        <v>1075</v>
      </c>
      <c r="E899" s="43" t="s">
        <v>161</v>
      </c>
      <c r="F899" s="43" t="s">
        <v>614</v>
      </c>
      <c r="G899" s="43" t="s">
        <v>2286</v>
      </c>
      <c r="H899" s="79">
        <v>160703800</v>
      </c>
      <c r="I899" s="79">
        <v>160703800</v>
      </c>
      <c r="J899" s="43" t="s">
        <v>2072</v>
      </c>
      <c r="K899" s="43" t="s">
        <v>1159</v>
      </c>
      <c r="L899" s="43" t="s">
        <v>2289</v>
      </c>
    </row>
    <row r="900" spans="2:12" ht="22.5">
      <c r="B900" s="68" t="s">
        <v>255</v>
      </c>
      <c r="C900" s="121" t="s">
        <v>1079</v>
      </c>
      <c r="D900" s="43" t="s">
        <v>1075</v>
      </c>
      <c r="E900" s="43" t="s">
        <v>977</v>
      </c>
      <c r="F900" s="43" t="s">
        <v>376</v>
      </c>
      <c r="G900" s="43" t="s">
        <v>2286</v>
      </c>
      <c r="H900" s="79">
        <v>2368290952</v>
      </c>
      <c r="I900" s="79">
        <v>2368290952</v>
      </c>
      <c r="J900" s="43" t="s">
        <v>2072</v>
      </c>
      <c r="K900" s="43" t="s">
        <v>1159</v>
      </c>
      <c r="L900" s="43" t="s">
        <v>2290</v>
      </c>
    </row>
    <row r="901" spans="2:12" ht="33.75">
      <c r="B901" s="68" t="s">
        <v>2481</v>
      </c>
      <c r="C901" s="116" t="s">
        <v>1080</v>
      </c>
      <c r="D901" s="43" t="s">
        <v>1075</v>
      </c>
      <c r="E901" s="43" t="s">
        <v>977</v>
      </c>
      <c r="F901" s="43" t="s">
        <v>215</v>
      </c>
      <c r="G901" s="43" t="s">
        <v>2286</v>
      </c>
      <c r="H901" s="79">
        <v>200000000</v>
      </c>
      <c r="I901" s="79">
        <v>200000000</v>
      </c>
      <c r="J901" s="43" t="s">
        <v>2072</v>
      </c>
      <c r="K901" s="43" t="s">
        <v>1159</v>
      </c>
      <c r="L901" s="43" t="s">
        <v>2291</v>
      </c>
    </row>
    <row r="902" spans="2:12" ht="33.75">
      <c r="B902" s="68" t="s">
        <v>255</v>
      </c>
      <c r="C902" s="116" t="s">
        <v>1081</v>
      </c>
      <c r="D902" s="43" t="s">
        <v>1075</v>
      </c>
      <c r="E902" s="43" t="s">
        <v>1082</v>
      </c>
      <c r="F902" s="43" t="s">
        <v>85</v>
      </c>
      <c r="G902" s="43" t="s">
        <v>2286</v>
      </c>
      <c r="H902" s="79">
        <v>429339258</v>
      </c>
      <c r="I902" s="79">
        <v>429339258</v>
      </c>
      <c r="J902" s="43" t="s">
        <v>2072</v>
      </c>
      <c r="K902" s="43" t="s">
        <v>1159</v>
      </c>
      <c r="L902" s="43" t="s">
        <v>2292</v>
      </c>
    </row>
    <row r="903" spans="2:12" ht="22.5">
      <c r="B903" s="68" t="s">
        <v>255</v>
      </c>
      <c r="C903" s="116" t="s">
        <v>1083</v>
      </c>
      <c r="D903" s="43" t="s">
        <v>1075</v>
      </c>
      <c r="E903" s="43" t="s">
        <v>995</v>
      </c>
      <c r="F903" s="43" t="s">
        <v>769</v>
      </c>
      <c r="G903" s="43" t="s">
        <v>2286</v>
      </c>
      <c r="H903" s="79">
        <v>62700000</v>
      </c>
      <c r="I903" s="79">
        <v>62700000</v>
      </c>
      <c r="J903" s="43" t="s">
        <v>2072</v>
      </c>
      <c r="K903" s="43" t="s">
        <v>1159</v>
      </c>
      <c r="L903" s="43" t="s">
        <v>2293</v>
      </c>
    </row>
    <row r="904" spans="2:12" ht="22.5">
      <c r="B904" s="68" t="s">
        <v>255</v>
      </c>
      <c r="C904" s="121" t="s">
        <v>1084</v>
      </c>
      <c r="D904" s="43" t="s">
        <v>1075</v>
      </c>
      <c r="E904" s="43" t="s">
        <v>977</v>
      </c>
      <c r="F904" s="43" t="s">
        <v>614</v>
      </c>
      <c r="G904" s="43" t="s">
        <v>2286</v>
      </c>
      <c r="H904" s="79">
        <v>446910000</v>
      </c>
      <c r="I904" s="79">
        <v>446910000</v>
      </c>
      <c r="J904" s="43" t="s">
        <v>2072</v>
      </c>
      <c r="K904" s="43" t="s">
        <v>1159</v>
      </c>
      <c r="L904" s="43" t="s">
        <v>2293</v>
      </c>
    </row>
    <row r="905" spans="2:12" ht="22.5">
      <c r="B905" s="68" t="s">
        <v>255</v>
      </c>
      <c r="C905" s="121" t="s">
        <v>1085</v>
      </c>
      <c r="D905" s="43" t="s">
        <v>1075</v>
      </c>
      <c r="E905" s="43" t="s">
        <v>977</v>
      </c>
      <c r="F905" s="43" t="s">
        <v>71</v>
      </c>
      <c r="G905" s="43" t="s">
        <v>2286</v>
      </c>
      <c r="H905" s="79">
        <v>100000000</v>
      </c>
      <c r="I905" s="79">
        <v>100000000</v>
      </c>
      <c r="J905" s="43" t="s">
        <v>2072</v>
      </c>
      <c r="K905" s="43" t="s">
        <v>1159</v>
      </c>
      <c r="L905" s="43" t="s">
        <v>2294</v>
      </c>
    </row>
    <row r="906" spans="2:12" ht="22.5">
      <c r="B906" s="68" t="s">
        <v>1086</v>
      </c>
      <c r="C906" s="116" t="s">
        <v>1087</v>
      </c>
      <c r="D906" s="43" t="s">
        <v>1075</v>
      </c>
      <c r="E906" s="43" t="s">
        <v>977</v>
      </c>
      <c r="F906" s="43" t="s">
        <v>71</v>
      </c>
      <c r="G906" s="43" t="s">
        <v>2286</v>
      </c>
      <c r="H906" s="79">
        <v>25000000</v>
      </c>
      <c r="I906" s="79">
        <v>25000000</v>
      </c>
      <c r="J906" s="43" t="s">
        <v>2072</v>
      </c>
      <c r="K906" s="43" t="s">
        <v>1159</v>
      </c>
      <c r="L906" s="43" t="s">
        <v>2295</v>
      </c>
    </row>
    <row r="907" spans="2:12" ht="22.5">
      <c r="B907" s="68" t="s">
        <v>255</v>
      </c>
      <c r="C907" s="121" t="s">
        <v>1088</v>
      </c>
      <c r="D907" s="43" t="s">
        <v>1075</v>
      </c>
      <c r="E907" s="23" t="s">
        <v>1262</v>
      </c>
      <c r="F907" s="23" t="s">
        <v>1262</v>
      </c>
      <c r="G907" s="43" t="s">
        <v>2286</v>
      </c>
      <c r="H907" s="79">
        <v>200000000</v>
      </c>
      <c r="I907" s="79">
        <v>200000000</v>
      </c>
      <c r="J907" s="43" t="s">
        <v>2072</v>
      </c>
      <c r="K907" s="43" t="s">
        <v>1159</v>
      </c>
      <c r="L907" s="43" t="s">
        <v>2296</v>
      </c>
    </row>
    <row r="908" spans="2:12" ht="22.5">
      <c r="B908" s="68" t="s">
        <v>255</v>
      </c>
      <c r="C908" s="121" t="s">
        <v>1090</v>
      </c>
      <c r="D908" s="43" t="s">
        <v>1075</v>
      </c>
      <c r="E908" s="23" t="s">
        <v>1262</v>
      </c>
      <c r="F908" s="23" t="s">
        <v>1262</v>
      </c>
      <c r="G908" s="43" t="s">
        <v>2286</v>
      </c>
      <c r="H908" s="79">
        <v>100000000</v>
      </c>
      <c r="I908" s="79">
        <v>100000000</v>
      </c>
      <c r="J908" s="43" t="s">
        <v>2072</v>
      </c>
      <c r="K908" s="43" t="s">
        <v>1159</v>
      </c>
      <c r="L908" s="43" t="s">
        <v>2297</v>
      </c>
    </row>
    <row r="909" spans="2:12" ht="22.5">
      <c r="B909" s="68" t="s">
        <v>255</v>
      </c>
      <c r="C909" s="121" t="s">
        <v>1091</v>
      </c>
      <c r="D909" s="43" t="s">
        <v>1075</v>
      </c>
      <c r="E909" s="23" t="s">
        <v>1262</v>
      </c>
      <c r="F909" s="23" t="s">
        <v>1262</v>
      </c>
      <c r="G909" s="43" t="s">
        <v>2286</v>
      </c>
      <c r="H909" s="79">
        <v>200000000</v>
      </c>
      <c r="I909" s="79">
        <v>200000000</v>
      </c>
      <c r="J909" s="43" t="s">
        <v>2072</v>
      </c>
      <c r="K909" s="43" t="s">
        <v>1159</v>
      </c>
      <c r="L909" s="43" t="s">
        <v>2298</v>
      </c>
    </row>
    <row r="910" spans="2:12" ht="22.5">
      <c r="B910" s="68" t="s">
        <v>255</v>
      </c>
      <c r="C910" s="121" t="s">
        <v>1092</v>
      </c>
      <c r="D910" s="43" t="s">
        <v>1075</v>
      </c>
      <c r="E910" s="23" t="s">
        <v>1262</v>
      </c>
      <c r="F910" s="23" t="s">
        <v>1262</v>
      </c>
      <c r="G910" s="43" t="s">
        <v>2286</v>
      </c>
      <c r="H910" s="79">
        <v>200000000</v>
      </c>
      <c r="I910" s="79">
        <v>200000000</v>
      </c>
      <c r="J910" s="43" t="s">
        <v>2072</v>
      </c>
      <c r="K910" s="43" t="s">
        <v>1159</v>
      </c>
      <c r="L910" s="43" t="s">
        <v>2299</v>
      </c>
    </row>
    <row r="911" spans="2:12" ht="22.5">
      <c r="B911" s="68" t="s">
        <v>2556</v>
      </c>
      <c r="C911" s="116" t="s">
        <v>1093</v>
      </c>
      <c r="D911" s="43" t="s">
        <v>1075</v>
      </c>
      <c r="E911" s="43" t="s">
        <v>1082</v>
      </c>
      <c r="F911" s="43" t="s">
        <v>769</v>
      </c>
      <c r="G911" s="43" t="s">
        <v>2286</v>
      </c>
      <c r="H911" s="79">
        <v>178578000</v>
      </c>
      <c r="I911" s="79">
        <v>178578000</v>
      </c>
      <c r="J911" s="43" t="s">
        <v>2072</v>
      </c>
      <c r="K911" s="43" t="s">
        <v>1159</v>
      </c>
      <c r="L911" s="43" t="s">
        <v>2300</v>
      </c>
    </row>
    <row r="912" spans="2:12" ht="67.5">
      <c r="B912" s="68" t="s">
        <v>2588</v>
      </c>
      <c r="C912" s="113" t="s">
        <v>1094</v>
      </c>
      <c r="D912" s="65">
        <v>41611</v>
      </c>
      <c r="E912" s="23" t="s">
        <v>995</v>
      </c>
      <c r="F912" s="23" t="s">
        <v>376</v>
      </c>
      <c r="G912" s="23" t="s">
        <v>2301</v>
      </c>
      <c r="H912" s="79">
        <v>2888472202</v>
      </c>
      <c r="I912" s="79">
        <v>3068622449</v>
      </c>
      <c r="J912" s="23" t="s">
        <v>2115</v>
      </c>
      <c r="K912" s="23" t="s">
        <v>2302</v>
      </c>
      <c r="L912" s="23" t="s">
        <v>2303</v>
      </c>
    </row>
    <row r="913" spans="2:12" ht="90">
      <c r="B913" s="68" t="s">
        <v>2588</v>
      </c>
      <c r="C913" s="113" t="s">
        <v>1095</v>
      </c>
      <c r="D913" s="65">
        <v>41715</v>
      </c>
      <c r="E913" s="23" t="s">
        <v>857</v>
      </c>
      <c r="F913" s="23" t="s">
        <v>376</v>
      </c>
      <c r="G913" s="23" t="s">
        <v>2304</v>
      </c>
      <c r="H913" s="79">
        <v>10951963665</v>
      </c>
      <c r="I913" s="79">
        <v>10951963665</v>
      </c>
      <c r="J913" s="23" t="s">
        <v>2115</v>
      </c>
      <c r="K913" s="23" t="s">
        <v>2305</v>
      </c>
      <c r="L913" s="23" t="s">
        <v>2303</v>
      </c>
    </row>
    <row r="914" spans="2:12" ht="45">
      <c r="B914" s="68" t="s">
        <v>2588</v>
      </c>
      <c r="C914" s="113" t="s">
        <v>1096</v>
      </c>
      <c r="D914" s="65">
        <v>41691</v>
      </c>
      <c r="E914" s="23" t="s">
        <v>985</v>
      </c>
      <c r="F914" s="23" t="s">
        <v>376</v>
      </c>
      <c r="G914" s="23" t="s">
        <v>2306</v>
      </c>
      <c r="H914" s="79">
        <v>5952000000</v>
      </c>
      <c r="I914" s="79">
        <v>5737120704</v>
      </c>
      <c r="J914" s="23" t="s">
        <v>2072</v>
      </c>
      <c r="K914" s="23" t="s">
        <v>1159</v>
      </c>
      <c r="L914" s="23" t="s">
        <v>2303</v>
      </c>
    </row>
    <row r="915" spans="2:12" ht="45">
      <c r="B915" s="68" t="s">
        <v>2588</v>
      </c>
      <c r="C915" s="113" t="s">
        <v>1097</v>
      </c>
      <c r="D915" s="65">
        <v>41691</v>
      </c>
      <c r="E915" s="23" t="s">
        <v>1082</v>
      </c>
      <c r="F915" s="23" t="s">
        <v>376</v>
      </c>
      <c r="G915" s="23" t="s">
        <v>2306</v>
      </c>
      <c r="H915" s="79">
        <v>16293886442</v>
      </c>
      <c r="I915" s="79">
        <v>16293886442</v>
      </c>
      <c r="J915" s="23" t="s">
        <v>2072</v>
      </c>
      <c r="K915" s="23" t="s">
        <v>1159</v>
      </c>
      <c r="L915" s="23" t="s">
        <v>2303</v>
      </c>
    </row>
    <row r="916" spans="2:12" ht="45">
      <c r="B916" s="68" t="s">
        <v>2588</v>
      </c>
      <c r="C916" s="113" t="s">
        <v>1098</v>
      </c>
      <c r="D916" s="65">
        <v>41691</v>
      </c>
      <c r="E916" s="23" t="s">
        <v>1099</v>
      </c>
      <c r="F916" s="23" t="s">
        <v>376</v>
      </c>
      <c r="G916" s="23" t="s">
        <v>2306</v>
      </c>
      <c r="H916" s="79">
        <v>6378630659</v>
      </c>
      <c r="I916" s="79">
        <v>6378630659</v>
      </c>
      <c r="J916" s="23" t="s">
        <v>2072</v>
      </c>
      <c r="K916" s="23" t="s">
        <v>1159</v>
      </c>
      <c r="L916" s="23" t="s">
        <v>2303</v>
      </c>
    </row>
    <row r="917" spans="2:12" ht="135">
      <c r="B917" s="68" t="s">
        <v>2589</v>
      </c>
      <c r="C917" s="113" t="s">
        <v>1100</v>
      </c>
      <c r="D917" s="65" t="s">
        <v>1101</v>
      </c>
      <c r="E917" s="23" t="s">
        <v>1099</v>
      </c>
      <c r="F917" s="23" t="s">
        <v>376</v>
      </c>
      <c r="G917" s="23" t="s">
        <v>2307</v>
      </c>
      <c r="H917" s="79">
        <v>18367343666</v>
      </c>
      <c r="I917" s="79">
        <v>18367343666</v>
      </c>
      <c r="J917" s="23" t="s">
        <v>2115</v>
      </c>
      <c r="K917" s="23" t="s">
        <v>2308</v>
      </c>
      <c r="L917" s="23" t="s">
        <v>2303</v>
      </c>
    </row>
    <row r="918" spans="2:12" ht="45">
      <c r="B918" s="68" t="s">
        <v>2588</v>
      </c>
      <c r="C918" s="113" t="s">
        <v>1102</v>
      </c>
      <c r="D918" s="65">
        <v>41682</v>
      </c>
      <c r="E918" s="23" t="s">
        <v>977</v>
      </c>
      <c r="F918" s="23" t="s">
        <v>376</v>
      </c>
      <c r="G918" s="23" t="s">
        <v>2309</v>
      </c>
      <c r="H918" s="79">
        <v>10908056114</v>
      </c>
      <c r="I918" s="79">
        <v>10908056114</v>
      </c>
      <c r="J918" s="23" t="s">
        <v>2072</v>
      </c>
      <c r="K918" s="23" t="s">
        <v>1159</v>
      </c>
      <c r="L918" s="23" t="s">
        <v>2303</v>
      </c>
    </row>
    <row r="919" spans="2:12" ht="45">
      <c r="B919" s="68" t="s">
        <v>2588</v>
      </c>
      <c r="C919" s="113" t="s">
        <v>1103</v>
      </c>
      <c r="D919" s="65">
        <v>41687</v>
      </c>
      <c r="E919" s="23" t="s">
        <v>977</v>
      </c>
      <c r="F919" s="23" t="s">
        <v>376</v>
      </c>
      <c r="G919" s="23" t="s">
        <v>2309</v>
      </c>
      <c r="H919" s="79">
        <v>9312507080</v>
      </c>
      <c r="I919" s="79">
        <v>9312507080</v>
      </c>
      <c r="J919" s="23" t="s">
        <v>2072</v>
      </c>
      <c r="K919" s="23" t="s">
        <v>1159</v>
      </c>
      <c r="L919" s="23" t="s">
        <v>2303</v>
      </c>
    </row>
    <row r="920" spans="2:12" ht="180">
      <c r="B920" s="68" t="s">
        <v>2590</v>
      </c>
      <c r="C920" s="113" t="s">
        <v>1104</v>
      </c>
      <c r="D920" s="65">
        <v>41694.37430555555</v>
      </c>
      <c r="E920" s="23" t="s">
        <v>1099</v>
      </c>
      <c r="F920" s="23" t="s">
        <v>376</v>
      </c>
      <c r="G920" s="23" t="s">
        <v>2310</v>
      </c>
      <c r="H920" s="79">
        <v>14857536294</v>
      </c>
      <c r="I920" s="79">
        <v>14857536294</v>
      </c>
      <c r="J920" s="23" t="s">
        <v>2115</v>
      </c>
      <c r="K920" s="23" t="s">
        <v>2311</v>
      </c>
      <c r="L920" s="23" t="s">
        <v>2303</v>
      </c>
    </row>
    <row r="921" spans="2:12" ht="45">
      <c r="B921" s="68" t="s">
        <v>2591</v>
      </c>
      <c r="C921" s="113" t="s">
        <v>1105</v>
      </c>
      <c r="D921" s="65">
        <v>41676</v>
      </c>
      <c r="E921" s="23" t="s">
        <v>1099</v>
      </c>
      <c r="F921" s="23" t="s">
        <v>376</v>
      </c>
      <c r="G921" s="23" t="s">
        <v>2312</v>
      </c>
      <c r="H921" s="79">
        <v>12384740145</v>
      </c>
      <c r="I921" s="79">
        <v>12262118955</v>
      </c>
      <c r="J921" s="23" t="s">
        <v>2072</v>
      </c>
      <c r="K921" s="23" t="s">
        <v>1159</v>
      </c>
      <c r="L921" s="23" t="s">
        <v>2303</v>
      </c>
    </row>
    <row r="922" spans="2:12" ht="45">
      <c r="B922" s="68" t="s">
        <v>2588</v>
      </c>
      <c r="C922" s="113" t="s">
        <v>1106</v>
      </c>
      <c r="D922" s="65">
        <v>41795</v>
      </c>
      <c r="E922" s="23" t="s">
        <v>1107</v>
      </c>
      <c r="F922" s="23" t="s">
        <v>376</v>
      </c>
      <c r="G922" s="23" t="s">
        <v>2313</v>
      </c>
      <c r="H922" s="79">
        <v>816935017</v>
      </c>
      <c r="I922" s="79">
        <v>816935017</v>
      </c>
      <c r="J922" s="23" t="s">
        <v>2072</v>
      </c>
      <c r="K922" s="23" t="s">
        <v>1159</v>
      </c>
      <c r="L922" s="23" t="s">
        <v>2303</v>
      </c>
    </row>
    <row r="923" spans="2:12" ht="45">
      <c r="B923" s="68" t="s">
        <v>2588</v>
      </c>
      <c r="C923" s="113" t="s">
        <v>1108</v>
      </c>
      <c r="D923" s="65">
        <v>41793</v>
      </c>
      <c r="E923" s="23" t="s">
        <v>1109</v>
      </c>
      <c r="F923" s="23" t="s">
        <v>376</v>
      </c>
      <c r="G923" s="23" t="s">
        <v>2312</v>
      </c>
      <c r="H923" s="79">
        <v>12936886511</v>
      </c>
      <c r="I923" s="79">
        <v>12936886511</v>
      </c>
      <c r="J923" s="23" t="s">
        <v>2072</v>
      </c>
      <c r="K923" s="23" t="s">
        <v>1159</v>
      </c>
      <c r="L923" s="23" t="s">
        <v>2303</v>
      </c>
    </row>
    <row r="924" spans="2:12" ht="45">
      <c r="B924" s="68" t="s">
        <v>2588</v>
      </c>
      <c r="C924" s="113" t="s">
        <v>1110</v>
      </c>
      <c r="D924" s="65" t="s">
        <v>1111</v>
      </c>
      <c r="E924" s="23" t="s">
        <v>971</v>
      </c>
      <c r="F924" s="23" t="s">
        <v>376</v>
      </c>
      <c r="G924" s="23" t="s">
        <v>1111</v>
      </c>
      <c r="H924" s="79">
        <v>2000000000</v>
      </c>
      <c r="I924" s="79">
        <v>2000000000</v>
      </c>
      <c r="J924" s="23" t="s">
        <v>2072</v>
      </c>
      <c r="K924" s="23" t="s">
        <v>1159</v>
      </c>
      <c r="L924" s="23" t="s">
        <v>2303</v>
      </c>
    </row>
    <row r="925" spans="2:12" ht="45">
      <c r="B925" s="68" t="s">
        <v>2481</v>
      </c>
      <c r="C925" s="113" t="s">
        <v>1112</v>
      </c>
      <c r="D925" s="65">
        <v>41698</v>
      </c>
      <c r="E925" s="23" t="s">
        <v>971</v>
      </c>
      <c r="F925" s="23" t="s">
        <v>1113</v>
      </c>
      <c r="G925" s="23" t="s">
        <v>2314</v>
      </c>
      <c r="H925" s="79">
        <v>31635464</v>
      </c>
      <c r="I925" s="79">
        <v>31635464</v>
      </c>
      <c r="J925" s="23" t="s">
        <v>2072</v>
      </c>
      <c r="K925" s="23" t="s">
        <v>1159</v>
      </c>
      <c r="L925" s="23" t="s">
        <v>2303</v>
      </c>
    </row>
    <row r="926" spans="2:12" ht="45">
      <c r="B926" s="68" t="s">
        <v>2588</v>
      </c>
      <c r="C926" s="113" t="s">
        <v>1114</v>
      </c>
      <c r="D926" s="65">
        <v>41768</v>
      </c>
      <c r="E926" s="23" t="s">
        <v>1115</v>
      </c>
      <c r="F926" s="23" t="s">
        <v>376</v>
      </c>
      <c r="G926" s="23" t="s">
        <v>2313</v>
      </c>
      <c r="H926" s="79">
        <v>5798342348</v>
      </c>
      <c r="I926" s="79">
        <v>5798342348</v>
      </c>
      <c r="J926" s="23" t="s">
        <v>2115</v>
      </c>
      <c r="K926" s="23" t="s">
        <v>1111</v>
      </c>
      <c r="L926" s="23" t="s">
        <v>2303</v>
      </c>
    </row>
    <row r="927" spans="2:12" ht="135">
      <c r="B927" s="68" t="s">
        <v>2481</v>
      </c>
      <c r="C927" s="113" t="s">
        <v>1116</v>
      </c>
      <c r="D927" s="65" t="s">
        <v>1117</v>
      </c>
      <c r="E927" s="23" t="s">
        <v>1115</v>
      </c>
      <c r="F927" s="23" t="s">
        <v>215</v>
      </c>
      <c r="G927" s="23" t="s">
        <v>2315</v>
      </c>
      <c r="H927" s="79">
        <v>3120894160</v>
      </c>
      <c r="I927" s="79">
        <v>3120894160</v>
      </c>
      <c r="J927" s="23" t="s">
        <v>2115</v>
      </c>
      <c r="K927" s="23" t="s">
        <v>2316</v>
      </c>
      <c r="L927" s="23" t="s">
        <v>2303</v>
      </c>
    </row>
    <row r="928" spans="2:12" ht="90">
      <c r="B928" s="68" t="s">
        <v>2592</v>
      </c>
      <c r="C928" s="113" t="s">
        <v>1118</v>
      </c>
      <c r="D928" s="65">
        <v>41537</v>
      </c>
      <c r="E928" s="23" t="s">
        <v>1115</v>
      </c>
      <c r="F928" s="23" t="s">
        <v>215</v>
      </c>
      <c r="G928" s="23" t="s">
        <v>2317</v>
      </c>
      <c r="H928" s="79">
        <v>740279520</v>
      </c>
      <c r="I928" s="79">
        <v>740279520</v>
      </c>
      <c r="J928" s="23" t="s">
        <v>2115</v>
      </c>
      <c r="K928" s="23" t="s">
        <v>2318</v>
      </c>
      <c r="L928" s="23" t="s">
        <v>2303</v>
      </c>
    </row>
    <row r="929" spans="2:12" ht="56.25">
      <c r="B929" s="68" t="s">
        <v>2592</v>
      </c>
      <c r="C929" s="113" t="s">
        <v>1119</v>
      </c>
      <c r="D929" s="65">
        <v>41695</v>
      </c>
      <c r="E929" s="23" t="s">
        <v>977</v>
      </c>
      <c r="F929" s="23" t="s">
        <v>215</v>
      </c>
      <c r="G929" s="23" t="s">
        <v>2319</v>
      </c>
      <c r="H929" s="79">
        <v>1203687804</v>
      </c>
      <c r="I929" s="79">
        <v>1203687804</v>
      </c>
      <c r="J929" s="23" t="s">
        <v>2072</v>
      </c>
      <c r="K929" s="23" t="s">
        <v>1159</v>
      </c>
      <c r="L929" s="23" t="s">
        <v>2303</v>
      </c>
    </row>
    <row r="930" spans="2:12" ht="112.5">
      <c r="B930" s="68" t="s">
        <v>2592</v>
      </c>
      <c r="C930" s="113" t="s">
        <v>1120</v>
      </c>
      <c r="D930" s="65">
        <v>41715</v>
      </c>
      <c r="E930" s="23" t="s">
        <v>1082</v>
      </c>
      <c r="F930" s="23" t="s">
        <v>215</v>
      </c>
      <c r="G930" s="23" t="s">
        <v>2320</v>
      </c>
      <c r="H930" s="79">
        <v>940282080</v>
      </c>
      <c r="I930" s="79">
        <v>940282080</v>
      </c>
      <c r="J930" s="23" t="s">
        <v>2115</v>
      </c>
      <c r="K930" s="23" t="s">
        <v>2321</v>
      </c>
      <c r="L930" s="23" t="s">
        <v>2303</v>
      </c>
    </row>
    <row r="931" spans="2:12" ht="45">
      <c r="B931" s="68" t="s">
        <v>2481</v>
      </c>
      <c r="C931" s="113" t="s">
        <v>1121</v>
      </c>
      <c r="D931" s="65">
        <v>41698</v>
      </c>
      <c r="E931" s="23" t="s">
        <v>971</v>
      </c>
      <c r="F931" s="23" t="s">
        <v>1113</v>
      </c>
      <c r="G931" s="23" t="s">
        <v>2314</v>
      </c>
      <c r="H931" s="79">
        <v>22385896</v>
      </c>
      <c r="I931" s="79">
        <v>22385896</v>
      </c>
      <c r="J931" s="23" t="s">
        <v>2072</v>
      </c>
      <c r="K931" s="23" t="s">
        <v>1159</v>
      </c>
      <c r="L931" s="23" t="s">
        <v>2303</v>
      </c>
    </row>
    <row r="932" spans="2:12" ht="45">
      <c r="B932" s="68" t="s">
        <v>2481</v>
      </c>
      <c r="C932" s="113" t="s">
        <v>1121</v>
      </c>
      <c r="D932" s="65">
        <v>41698</v>
      </c>
      <c r="E932" s="23" t="s">
        <v>971</v>
      </c>
      <c r="F932" s="23" t="s">
        <v>1113</v>
      </c>
      <c r="G932" s="23" t="s">
        <v>2314</v>
      </c>
      <c r="H932" s="79">
        <v>22385896</v>
      </c>
      <c r="I932" s="79">
        <v>22385896</v>
      </c>
      <c r="J932" s="23" t="s">
        <v>2072</v>
      </c>
      <c r="K932" s="23" t="s">
        <v>1159</v>
      </c>
      <c r="L932" s="23" t="s">
        <v>2303</v>
      </c>
    </row>
    <row r="933" spans="2:12" ht="45">
      <c r="B933" s="68" t="s">
        <v>2481</v>
      </c>
      <c r="C933" s="113" t="s">
        <v>1121</v>
      </c>
      <c r="D933" s="65">
        <v>41698</v>
      </c>
      <c r="E933" s="23" t="s">
        <v>971</v>
      </c>
      <c r="F933" s="23" t="s">
        <v>1113</v>
      </c>
      <c r="G933" s="23" t="s">
        <v>2314</v>
      </c>
      <c r="H933" s="79">
        <v>22385896</v>
      </c>
      <c r="I933" s="79">
        <v>22385896</v>
      </c>
      <c r="J933" s="23" t="s">
        <v>2072</v>
      </c>
      <c r="K933" s="23" t="s">
        <v>1159</v>
      </c>
      <c r="L933" s="23" t="s">
        <v>2303</v>
      </c>
    </row>
    <row r="934" spans="2:12" ht="45">
      <c r="B934" s="68" t="s">
        <v>2592</v>
      </c>
      <c r="C934" s="113" t="s">
        <v>1122</v>
      </c>
      <c r="D934" s="65">
        <v>41695</v>
      </c>
      <c r="E934" s="23" t="s">
        <v>1123</v>
      </c>
      <c r="F934" s="23" t="s">
        <v>215</v>
      </c>
      <c r="G934" s="23" t="s">
        <v>2322</v>
      </c>
      <c r="H934" s="79">
        <v>378731300</v>
      </c>
      <c r="I934" s="79">
        <v>378731300</v>
      </c>
      <c r="J934" s="23" t="s">
        <v>2115</v>
      </c>
      <c r="K934" s="23" t="s">
        <v>1159</v>
      </c>
      <c r="L934" s="23" t="s">
        <v>2303</v>
      </c>
    </row>
    <row r="935" spans="2:12" ht="45">
      <c r="B935" s="68" t="s">
        <v>2592</v>
      </c>
      <c r="C935" s="113" t="s">
        <v>1124</v>
      </c>
      <c r="D935" s="65">
        <v>41695</v>
      </c>
      <c r="E935" s="23" t="s">
        <v>977</v>
      </c>
      <c r="F935" s="23" t="s">
        <v>215</v>
      </c>
      <c r="G935" s="23" t="s">
        <v>2322</v>
      </c>
      <c r="H935" s="79">
        <v>450816020</v>
      </c>
      <c r="I935" s="79">
        <v>450816020</v>
      </c>
      <c r="J935" s="23" t="s">
        <v>2115</v>
      </c>
      <c r="K935" s="23" t="s">
        <v>1159</v>
      </c>
      <c r="L935" s="23" t="s">
        <v>2303</v>
      </c>
    </row>
    <row r="936" spans="2:12" ht="45">
      <c r="B936" s="68" t="s">
        <v>2592</v>
      </c>
      <c r="C936" s="113" t="s">
        <v>1125</v>
      </c>
      <c r="D936" s="65">
        <v>41694</v>
      </c>
      <c r="E936" s="23" t="s">
        <v>866</v>
      </c>
      <c r="F936" s="23" t="s">
        <v>215</v>
      </c>
      <c r="G936" s="23" t="s">
        <v>2323</v>
      </c>
      <c r="H936" s="79">
        <v>870176552</v>
      </c>
      <c r="I936" s="79">
        <v>870176552</v>
      </c>
      <c r="J936" s="23" t="s">
        <v>2072</v>
      </c>
      <c r="K936" s="23" t="s">
        <v>1159</v>
      </c>
      <c r="L936" s="23" t="s">
        <v>2303</v>
      </c>
    </row>
    <row r="937" spans="2:12" ht="45">
      <c r="B937" s="68" t="s">
        <v>2592</v>
      </c>
      <c r="C937" s="113" t="s">
        <v>1126</v>
      </c>
      <c r="D937" s="65">
        <v>41677</v>
      </c>
      <c r="E937" s="23" t="s">
        <v>1127</v>
      </c>
      <c r="F937" s="23" t="s">
        <v>215</v>
      </c>
      <c r="G937" s="23" t="s">
        <v>2312</v>
      </c>
      <c r="H937" s="79">
        <v>966436022</v>
      </c>
      <c r="I937" s="79">
        <v>966436022</v>
      </c>
      <c r="J937" s="23" t="s">
        <v>2072</v>
      </c>
      <c r="K937" s="23" t="s">
        <v>1159</v>
      </c>
      <c r="L937" s="23" t="s">
        <v>2303</v>
      </c>
    </row>
    <row r="938" spans="2:12" ht="45">
      <c r="B938" s="68" t="s">
        <v>2481</v>
      </c>
      <c r="C938" s="113" t="s">
        <v>1128</v>
      </c>
      <c r="D938" s="65" t="s">
        <v>1129</v>
      </c>
      <c r="E938" s="23" t="s">
        <v>995</v>
      </c>
      <c r="F938" s="23" t="s">
        <v>215</v>
      </c>
      <c r="G938" s="23" t="s">
        <v>2312</v>
      </c>
      <c r="H938" s="79">
        <v>453940248</v>
      </c>
      <c r="I938" s="79">
        <v>453940248</v>
      </c>
      <c r="J938" s="23" t="s">
        <v>2072</v>
      </c>
      <c r="K938" s="23" t="s">
        <v>1159</v>
      </c>
      <c r="L938" s="23" t="s">
        <v>2303</v>
      </c>
    </row>
    <row r="939" spans="2:12" ht="45">
      <c r="B939" s="68" t="s">
        <v>2592</v>
      </c>
      <c r="C939" s="113" t="s">
        <v>1130</v>
      </c>
      <c r="D939" s="65">
        <v>41793</v>
      </c>
      <c r="E939" s="23" t="s">
        <v>1131</v>
      </c>
      <c r="F939" s="23" t="s">
        <v>215</v>
      </c>
      <c r="G939" s="23" t="s">
        <v>2312</v>
      </c>
      <c r="H939" s="79">
        <v>1395619548</v>
      </c>
      <c r="I939" s="79">
        <v>1395619548</v>
      </c>
      <c r="J939" s="23" t="s">
        <v>2072</v>
      </c>
      <c r="K939" s="23" t="s">
        <v>1159</v>
      </c>
      <c r="L939" s="23" t="s">
        <v>2303</v>
      </c>
    </row>
    <row r="940" spans="2:12" ht="45">
      <c r="B940" s="68" t="s">
        <v>2592</v>
      </c>
      <c r="C940" s="113" t="s">
        <v>1132</v>
      </c>
      <c r="D940" s="65">
        <v>41715</v>
      </c>
      <c r="E940" s="23" t="s">
        <v>866</v>
      </c>
      <c r="F940" s="23" t="s">
        <v>215</v>
      </c>
      <c r="G940" s="23" t="s">
        <v>2323</v>
      </c>
      <c r="H940" s="79">
        <v>665261740</v>
      </c>
      <c r="I940" s="79">
        <v>665261740</v>
      </c>
      <c r="J940" s="23" t="s">
        <v>2072</v>
      </c>
      <c r="K940" s="23" t="s">
        <v>1159</v>
      </c>
      <c r="L940" s="23" t="s">
        <v>2303</v>
      </c>
    </row>
    <row r="941" spans="2:12" ht="123.75">
      <c r="B941" s="68" t="s">
        <v>2592</v>
      </c>
      <c r="C941" s="146" t="s">
        <v>1133</v>
      </c>
      <c r="D941" s="65">
        <v>41673</v>
      </c>
      <c r="E941" s="23" t="s">
        <v>1127</v>
      </c>
      <c r="F941" s="23" t="s">
        <v>215</v>
      </c>
      <c r="G941" s="23" t="s">
        <v>2324</v>
      </c>
      <c r="H941" s="79">
        <v>1355152223</v>
      </c>
      <c r="I941" s="79">
        <v>1355152223</v>
      </c>
      <c r="J941" s="23" t="s">
        <v>2115</v>
      </c>
      <c r="K941" s="23" t="s">
        <v>2325</v>
      </c>
      <c r="L941" s="23" t="s">
        <v>2303</v>
      </c>
    </row>
    <row r="942" spans="2:12" ht="112.5">
      <c r="B942" s="68" t="s">
        <v>2592</v>
      </c>
      <c r="C942" s="113" t="s">
        <v>1134</v>
      </c>
      <c r="D942" s="65">
        <v>41715</v>
      </c>
      <c r="E942" s="23" t="s">
        <v>1099</v>
      </c>
      <c r="F942" s="23" t="s">
        <v>215</v>
      </c>
      <c r="G942" s="23" t="s">
        <v>2326</v>
      </c>
      <c r="H942" s="79">
        <v>1806476700</v>
      </c>
      <c r="I942" s="79">
        <v>1806476700</v>
      </c>
      <c r="J942" s="23" t="s">
        <v>2115</v>
      </c>
      <c r="K942" s="23" t="s">
        <v>2327</v>
      </c>
      <c r="L942" s="23" t="s">
        <v>2303</v>
      </c>
    </row>
    <row r="943" spans="2:12" ht="45">
      <c r="B943" s="68" t="s">
        <v>2481</v>
      </c>
      <c r="C943" s="113" t="s">
        <v>1135</v>
      </c>
      <c r="D943" s="65">
        <v>41667</v>
      </c>
      <c r="E943" s="23" t="s">
        <v>1057</v>
      </c>
      <c r="F943" s="23" t="s">
        <v>1113</v>
      </c>
      <c r="G943" s="23" t="s">
        <v>2328</v>
      </c>
      <c r="H943" s="79">
        <v>12910666</v>
      </c>
      <c r="I943" s="79">
        <v>12910666</v>
      </c>
      <c r="J943" s="23" t="s">
        <v>2072</v>
      </c>
      <c r="K943" s="23" t="s">
        <v>1159</v>
      </c>
      <c r="L943" s="23" t="s">
        <v>2303</v>
      </c>
    </row>
    <row r="944" spans="2:12" ht="45">
      <c r="B944" s="68" t="s">
        <v>2481</v>
      </c>
      <c r="C944" s="113" t="s">
        <v>1135</v>
      </c>
      <c r="D944" s="65">
        <v>41667</v>
      </c>
      <c r="E944" s="23" t="s">
        <v>1057</v>
      </c>
      <c r="F944" s="23" t="s">
        <v>1113</v>
      </c>
      <c r="G944" s="23" t="s">
        <v>2328</v>
      </c>
      <c r="H944" s="79">
        <v>14492552</v>
      </c>
      <c r="I944" s="79">
        <v>14492552</v>
      </c>
      <c r="J944" s="23" t="s">
        <v>2072</v>
      </c>
      <c r="K944" s="23" t="s">
        <v>1159</v>
      </c>
      <c r="L944" s="23" t="s">
        <v>2303</v>
      </c>
    </row>
    <row r="945" spans="2:12" ht="45">
      <c r="B945" s="68" t="s">
        <v>2481</v>
      </c>
      <c r="C945" s="113" t="s">
        <v>1135</v>
      </c>
      <c r="D945" s="65">
        <v>41667</v>
      </c>
      <c r="E945" s="23" t="s">
        <v>1057</v>
      </c>
      <c r="F945" s="23" t="s">
        <v>1113</v>
      </c>
      <c r="G945" s="23" t="s">
        <v>2328</v>
      </c>
      <c r="H945" s="79">
        <v>12910667</v>
      </c>
      <c r="I945" s="79">
        <v>12910667</v>
      </c>
      <c r="J945" s="23" t="s">
        <v>2072</v>
      </c>
      <c r="K945" s="23" t="s">
        <v>1159</v>
      </c>
      <c r="L945" s="23" t="s">
        <v>2303</v>
      </c>
    </row>
    <row r="946" spans="2:12" ht="45">
      <c r="B946" s="68" t="s">
        <v>2592</v>
      </c>
      <c r="C946" s="113" t="s">
        <v>1136</v>
      </c>
      <c r="D946" s="65" t="s">
        <v>1111</v>
      </c>
      <c r="E946" s="23" t="s">
        <v>1137</v>
      </c>
      <c r="F946" s="23" t="s">
        <v>215</v>
      </c>
      <c r="G946" s="23" t="s">
        <v>1111</v>
      </c>
      <c r="H946" s="79">
        <v>25000000000</v>
      </c>
      <c r="I946" s="79">
        <v>25000000000</v>
      </c>
      <c r="J946" s="23" t="s">
        <v>2072</v>
      </c>
      <c r="K946" s="23" t="s">
        <v>1159</v>
      </c>
      <c r="L946" s="23" t="s">
        <v>2303</v>
      </c>
    </row>
    <row r="947" spans="2:12" ht="78.75">
      <c r="B947" s="68" t="s">
        <v>2481</v>
      </c>
      <c r="C947" s="113" t="s">
        <v>1138</v>
      </c>
      <c r="D947" s="65">
        <v>41667</v>
      </c>
      <c r="E947" s="23" t="s">
        <v>1057</v>
      </c>
      <c r="F947" s="23" t="s">
        <v>1113</v>
      </c>
      <c r="G947" s="23" t="s">
        <v>2328</v>
      </c>
      <c r="H947" s="79">
        <v>18994900</v>
      </c>
      <c r="I947" s="79">
        <v>18994900</v>
      </c>
      <c r="J947" s="23" t="s">
        <v>2072</v>
      </c>
      <c r="K947" s="23" t="s">
        <v>1159</v>
      </c>
      <c r="L947" s="23" t="s">
        <v>2303</v>
      </c>
    </row>
    <row r="948" spans="2:12" ht="67.5">
      <c r="B948" s="68" t="s">
        <v>2481</v>
      </c>
      <c r="C948" s="113" t="s">
        <v>1139</v>
      </c>
      <c r="D948" s="65">
        <v>41667</v>
      </c>
      <c r="E948" s="23" t="s">
        <v>1057</v>
      </c>
      <c r="F948" s="23" t="s">
        <v>1113</v>
      </c>
      <c r="G948" s="23" t="s">
        <v>2328</v>
      </c>
      <c r="H948" s="79">
        <v>14317552</v>
      </c>
      <c r="I948" s="79">
        <v>14317552</v>
      </c>
      <c r="J948" s="23" t="s">
        <v>2072</v>
      </c>
      <c r="K948" s="23" t="s">
        <v>1159</v>
      </c>
      <c r="L948" s="23" t="s">
        <v>2303</v>
      </c>
    </row>
    <row r="949" spans="2:12" ht="78.75">
      <c r="B949" s="68" t="s">
        <v>2481</v>
      </c>
      <c r="C949" s="113" t="s">
        <v>1140</v>
      </c>
      <c r="D949" s="65">
        <v>41667</v>
      </c>
      <c r="E949" s="23" t="s">
        <v>1057</v>
      </c>
      <c r="F949" s="23" t="s">
        <v>1113</v>
      </c>
      <c r="G949" s="23" t="s">
        <v>2328</v>
      </c>
      <c r="H949" s="79">
        <v>18994900</v>
      </c>
      <c r="I949" s="79">
        <v>18994900</v>
      </c>
      <c r="J949" s="23" t="s">
        <v>2072</v>
      </c>
      <c r="K949" s="23" t="s">
        <v>1159</v>
      </c>
      <c r="L949" s="23" t="s">
        <v>2303</v>
      </c>
    </row>
    <row r="950" spans="2:12" ht="45">
      <c r="B950" s="68" t="s">
        <v>2491</v>
      </c>
      <c r="C950" s="113" t="s">
        <v>1141</v>
      </c>
      <c r="D950" s="65">
        <v>41570</v>
      </c>
      <c r="E950" s="23" t="s">
        <v>1057</v>
      </c>
      <c r="F950" s="23" t="s">
        <v>53</v>
      </c>
      <c r="G950" s="23" t="s">
        <v>2312</v>
      </c>
      <c r="H950" s="79">
        <v>220000000</v>
      </c>
      <c r="I950" s="79">
        <v>266660709</v>
      </c>
      <c r="J950" s="23" t="s">
        <v>2072</v>
      </c>
      <c r="K950" s="23" t="s">
        <v>1159</v>
      </c>
      <c r="L950" s="23" t="s">
        <v>2303</v>
      </c>
    </row>
    <row r="951" spans="2:12" ht="45">
      <c r="B951" s="68" t="s">
        <v>2481</v>
      </c>
      <c r="C951" s="113" t="s">
        <v>1142</v>
      </c>
      <c r="D951" s="65">
        <v>41667</v>
      </c>
      <c r="E951" s="23" t="s">
        <v>1057</v>
      </c>
      <c r="F951" s="23" t="s">
        <v>1113</v>
      </c>
      <c r="G951" s="23" t="s">
        <v>2328</v>
      </c>
      <c r="H951" s="79">
        <v>14317552</v>
      </c>
      <c r="I951" s="79">
        <v>14317552</v>
      </c>
      <c r="J951" s="23" t="s">
        <v>2072</v>
      </c>
      <c r="K951" s="23" t="s">
        <v>1159</v>
      </c>
      <c r="L951" s="23" t="s">
        <v>2303</v>
      </c>
    </row>
    <row r="952" spans="2:12" ht="45">
      <c r="B952" s="68">
        <v>30101800</v>
      </c>
      <c r="C952" s="113" t="s">
        <v>1143</v>
      </c>
      <c r="D952" s="65">
        <v>41570</v>
      </c>
      <c r="E952" s="23" t="s">
        <v>1057</v>
      </c>
      <c r="F952" s="23" t="s">
        <v>53</v>
      </c>
      <c r="G952" s="23" t="s">
        <v>2312</v>
      </c>
      <c r="H952" s="79">
        <v>134736204</v>
      </c>
      <c r="I952" s="79">
        <v>141827798</v>
      </c>
      <c r="J952" s="23" t="s">
        <v>2072</v>
      </c>
      <c r="K952" s="23" t="s">
        <v>1159</v>
      </c>
      <c r="L952" s="23" t="s">
        <v>2303</v>
      </c>
    </row>
    <row r="953" spans="2:12" ht="45">
      <c r="B953" s="68" t="s">
        <v>2481</v>
      </c>
      <c r="C953" s="113" t="s">
        <v>1144</v>
      </c>
      <c r="D953" s="65">
        <v>41667</v>
      </c>
      <c r="E953" s="23" t="s">
        <v>1057</v>
      </c>
      <c r="F953" s="23" t="s">
        <v>1113</v>
      </c>
      <c r="G953" s="23" t="s">
        <v>2328</v>
      </c>
      <c r="H953" s="79">
        <v>15885154</v>
      </c>
      <c r="I953" s="79">
        <v>15885154</v>
      </c>
      <c r="J953" s="23" t="s">
        <v>2072</v>
      </c>
      <c r="K953" s="23" t="s">
        <v>1159</v>
      </c>
      <c r="L953" s="23" t="s">
        <v>2303</v>
      </c>
    </row>
    <row r="954" spans="2:12" ht="45">
      <c r="B954" s="68" t="s">
        <v>2481</v>
      </c>
      <c r="C954" s="113" t="s">
        <v>1145</v>
      </c>
      <c r="D954" s="65">
        <v>41667</v>
      </c>
      <c r="E954" s="23" t="s">
        <v>1146</v>
      </c>
      <c r="F954" s="23" t="s">
        <v>1113</v>
      </c>
      <c r="G954" s="23" t="s">
        <v>2328</v>
      </c>
      <c r="H954" s="79">
        <v>18994900</v>
      </c>
      <c r="I954" s="79">
        <v>18994900</v>
      </c>
      <c r="J954" s="23" t="s">
        <v>2072</v>
      </c>
      <c r="K954" s="23" t="s">
        <v>1159</v>
      </c>
      <c r="L954" s="23" t="s">
        <v>2303</v>
      </c>
    </row>
    <row r="955" spans="2:12" ht="45">
      <c r="B955" s="68" t="s">
        <v>2481</v>
      </c>
      <c r="C955" s="113" t="s">
        <v>1147</v>
      </c>
      <c r="D955" s="65">
        <v>41667</v>
      </c>
      <c r="E955" s="23" t="s">
        <v>1057</v>
      </c>
      <c r="F955" s="23" t="s">
        <v>1113</v>
      </c>
      <c r="G955" s="23" t="s">
        <v>2328</v>
      </c>
      <c r="H955" s="79">
        <v>17885154</v>
      </c>
      <c r="I955" s="79">
        <v>17885154</v>
      </c>
      <c r="J955" s="23" t="s">
        <v>2072</v>
      </c>
      <c r="K955" s="23" t="s">
        <v>1159</v>
      </c>
      <c r="L955" s="23" t="s">
        <v>2303</v>
      </c>
    </row>
    <row r="956" spans="2:12" ht="45">
      <c r="B956" s="68" t="s">
        <v>2588</v>
      </c>
      <c r="C956" s="113" t="s">
        <v>1148</v>
      </c>
      <c r="D956" s="65">
        <v>41659</v>
      </c>
      <c r="E956" s="23" t="s">
        <v>971</v>
      </c>
      <c r="F956" s="23" t="s">
        <v>1113</v>
      </c>
      <c r="G956" s="23" t="s">
        <v>2314</v>
      </c>
      <c r="H956" s="79">
        <v>2605844515</v>
      </c>
      <c r="I956" s="79">
        <v>2605844515</v>
      </c>
      <c r="J956" s="23" t="s">
        <v>2072</v>
      </c>
      <c r="K956" s="23" t="s">
        <v>1159</v>
      </c>
      <c r="L956" s="23" t="s">
        <v>2303</v>
      </c>
    </row>
    <row r="957" spans="2:12" ht="45">
      <c r="B957" s="68" t="s">
        <v>2592</v>
      </c>
      <c r="C957" s="113" t="s">
        <v>1149</v>
      </c>
      <c r="D957" s="65">
        <v>41659</v>
      </c>
      <c r="E957" s="23" t="s">
        <v>995</v>
      </c>
      <c r="F957" s="23" t="s">
        <v>1113</v>
      </c>
      <c r="G957" s="23" t="s">
        <v>2314</v>
      </c>
      <c r="H957" s="79">
        <v>222779392</v>
      </c>
      <c r="I957" s="79">
        <v>222779392</v>
      </c>
      <c r="J957" s="23" t="s">
        <v>2072</v>
      </c>
      <c r="K957" s="23" t="s">
        <v>1159</v>
      </c>
      <c r="L957" s="23" t="s">
        <v>2303</v>
      </c>
    </row>
    <row r="958" spans="2:12" ht="45">
      <c r="B958" s="68" t="s">
        <v>2501</v>
      </c>
      <c r="C958" s="113" t="s">
        <v>1150</v>
      </c>
      <c r="D958" s="65">
        <v>41723</v>
      </c>
      <c r="E958" s="23" t="s">
        <v>1151</v>
      </c>
      <c r="F958" s="23" t="s">
        <v>376</v>
      </c>
      <c r="G958" s="23" t="s">
        <v>2329</v>
      </c>
      <c r="H958" s="79">
        <v>3751743410</v>
      </c>
      <c r="I958" s="79">
        <v>3751743410</v>
      </c>
      <c r="J958" s="23" t="s">
        <v>2115</v>
      </c>
      <c r="K958" s="23" t="s">
        <v>2330</v>
      </c>
      <c r="L958" s="23" t="s">
        <v>2303</v>
      </c>
    </row>
    <row r="959" spans="2:12" ht="45">
      <c r="B959" s="68" t="s">
        <v>2481</v>
      </c>
      <c r="C959" s="113" t="s">
        <v>1121</v>
      </c>
      <c r="D959" s="65">
        <v>41698</v>
      </c>
      <c r="E959" s="23" t="s">
        <v>971</v>
      </c>
      <c r="F959" s="23" t="s">
        <v>1113</v>
      </c>
      <c r="G959" s="23" t="s">
        <v>2314</v>
      </c>
      <c r="H959" s="79">
        <v>22385896</v>
      </c>
      <c r="I959" s="79">
        <v>22385896</v>
      </c>
      <c r="J959" s="23" t="s">
        <v>2072</v>
      </c>
      <c r="K959" s="23" t="s">
        <v>1159</v>
      </c>
      <c r="L959" s="23" t="s">
        <v>2303</v>
      </c>
    </row>
    <row r="960" spans="2:12" ht="45">
      <c r="B960" s="68" t="s">
        <v>2593</v>
      </c>
      <c r="C960" s="113" t="s">
        <v>1152</v>
      </c>
      <c r="D960" s="65" t="s">
        <v>1129</v>
      </c>
      <c r="E960" s="23" t="s">
        <v>977</v>
      </c>
      <c r="F960" s="23" t="s">
        <v>53</v>
      </c>
      <c r="G960" s="23" t="s">
        <v>2312</v>
      </c>
      <c r="H960" s="79">
        <v>244737695</v>
      </c>
      <c r="I960" s="79">
        <v>244737695</v>
      </c>
      <c r="J960" s="23" t="s">
        <v>2072</v>
      </c>
      <c r="K960" s="23" t="s">
        <v>1159</v>
      </c>
      <c r="L960" s="23" t="s">
        <v>2303</v>
      </c>
    </row>
    <row r="961" spans="2:12" ht="45">
      <c r="B961" s="68" t="s">
        <v>2594</v>
      </c>
      <c r="C961" s="113" t="s">
        <v>1153</v>
      </c>
      <c r="D961" s="65" t="s">
        <v>1129</v>
      </c>
      <c r="E961" s="23" t="s">
        <v>1099</v>
      </c>
      <c r="F961" s="23" t="s">
        <v>53</v>
      </c>
      <c r="G961" s="23" t="s">
        <v>2312</v>
      </c>
      <c r="H961" s="79">
        <v>1082849539</v>
      </c>
      <c r="I961" s="79">
        <v>1082849539</v>
      </c>
      <c r="J961" s="23" t="s">
        <v>2072</v>
      </c>
      <c r="K961" s="23" t="s">
        <v>1159</v>
      </c>
      <c r="L961" s="23" t="s">
        <v>2303</v>
      </c>
    </row>
    <row r="962" spans="2:12" ht="45">
      <c r="B962" s="68" t="s">
        <v>2595</v>
      </c>
      <c r="C962" s="113" t="s">
        <v>1154</v>
      </c>
      <c r="D962" s="65">
        <v>41652</v>
      </c>
      <c r="E962" s="23" t="s">
        <v>1082</v>
      </c>
      <c r="F962" s="23" t="s">
        <v>387</v>
      </c>
      <c r="G962" s="23" t="s">
        <v>2317</v>
      </c>
      <c r="H962" s="79">
        <v>299280000</v>
      </c>
      <c r="I962" s="79">
        <v>299280000</v>
      </c>
      <c r="J962" s="23" t="s">
        <v>2072</v>
      </c>
      <c r="K962" s="23" t="s">
        <v>1159</v>
      </c>
      <c r="L962" s="23" t="s">
        <v>2303</v>
      </c>
    </row>
    <row r="963" spans="2:12" ht="45">
      <c r="B963" s="68" t="s">
        <v>2481</v>
      </c>
      <c r="C963" s="113" t="s">
        <v>1121</v>
      </c>
      <c r="D963" s="65">
        <v>41698</v>
      </c>
      <c r="E963" s="23" t="s">
        <v>971</v>
      </c>
      <c r="F963" s="23" t="s">
        <v>1113</v>
      </c>
      <c r="G963" s="23" t="s">
        <v>2314</v>
      </c>
      <c r="H963" s="79">
        <v>22385896</v>
      </c>
      <c r="I963" s="79">
        <v>22385896</v>
      </c>
      <c r="J963" s="23" t="s">
        <v>2072</v>
      </c>
      <c r="K963" s="23" t="s">
        <v>1159</v>
      </c>
      <c r="L963" s="23" t="s">
        <v>2303</v>
      </c>
    </row>
    <row r="964" spans="2:12" ht="45">
      <c r="B964" s="68" t="s">
        <v>2481</v>
      </c>
      <c r="C964" s="113" t="s">
        <v>1121</v>
      </c>
      <c r="D964" s="65">
        <v>41698</v>
      </c>
      <c r="E964" s="23" t="s">
        <v>971</v>
      </c>
      <c r="F964" s="23" t="s">
        <v>1113</v>
      </c>
      <c r="G964" s="23" t="s">
        <v>2314</v>
      </c>
      <c r="H964" s="79">
        <v>22385896</v>
      </c>
      <c r="I964" s="79">
        <v>22385896</v>
      </c>
      <c r="J964" s="23" t="s">
        <v>2072</v>
      </c>
      <c r="K964" s="23" t="s">
        <v>1159</v>
      </c>
      <c r="L964" s="23" t="s">
        <v>2303</v>
      </c>
    </row>
    <row r="965" spans="2:12" ht="45">
      <c r="B965" s="68" t="s">
        <v>2481</v>
      </c>
      <c r="C965" s="113" t="s">
        <v>1121</v>
      </c>
      <c r="D965" s="65">
        <v>41698</v>
      </c>
      <c r="E965" s="23" t="s">
        <v>971</v>
      </c>
      <c r="F965" s="23" t="s">
        <v>1113</v>
      </c>
      <c r="G965" s="23" t="s">
        <v>2314</v>
      </c>
      <c r="H965" s="79">
        <v>22385896</v>
      </c>
      <c r="I965" s="79">
        <v>22385896</v>
      </c>
      <c r="J965" s="23" t="s">
        <v>2072</v>
      </c>
      <c r="K965" s="23" t="s">
        <v>1159</v>
      </c>
      <c r="L965" s="23" t="s">
        <v>2303</v>
      </c>
    </row>
    <row r="966" spans="2:12" ht="78.75">
      <c r="B966" s="68" t="s">
        <v>2596</v>
      </c>
      <c r="C966" s="113" t="s">
        <v>1155</v>
      </c>
      <c r="D966" s="65">
        <v>41725</v>
      </c>
      <c r="E966" s="23" t="s">
        <v>1011</v>
      </c>
      <c r="F966" s="23" t="s">
        <v>215</v>
      </c>
      <c r="G966" s="23" t="s">
        <v>2331</v>
      </c>
      <c r="H966" s="79">
        <v>690258000</v>
      </c>
      <c r="I966" s="79">
        <v>724988400</v>
      </c>
      <c r="J966" s="23" t="s">
        <v>2072</v>
      </c>
      <c r="K966" s="23" t="s">
        <v>1159</v>
      </c>
      <c r="L966" s="23" t="s">
        <v>2303</v>
      </c>
    </row>
    <row r="967" spans="2:12" ht="45">
      <c r="B967" s="68" t="s">
        <v>2481</v>
      </c>
      <c r="C967" s="113" t="s">
        <v>1156</v>
      </c>
      <c r="D967" s="65">
        <v>41687</v>
      </c>
      <c r="E967" s="23" t="s">
        <v>985</v>
      </c>
      <c r="F967" s="23" t="s">
        <v>215</v>
      </c>
      <c r="G967" s="23" t="s">
        <v>2332</v>
      </c>
      <c r="H967" s="79">
        <v>629880000</v>
      </c>
      <c r="I967" s="79">
        <v>630143900</v>
      </c>
      <c r="J967" s="23" t="s">
        <v>2072</v>
      </c>
      <c r="K967" s="23" t="s">
        <v>1159</v>
      </c>
      <c r="L967" s="23" t="s">
        <v>2303</v>
      </c>
    </row>
    <row r="968" spans="2:12" ht="45">
      <c r="B968" s="68" t="s">
        <v>2596</v>
      </c>
      <c r="C968" s="113" t="s">
        <v>1157</v>
      </c>
      <c r="D968" s="65">
        <v>41711</v>
      </c>
      <c r="E968" s="23" t="s">
        <v>995</v>
      </c>
      <c r="F968" s="23" t="s">
        <v>215</v>
      </c>
      <c r="G968" s="23" t="s">
        <v>2333</v>
      </c>
      <c r="H968" s="79">
        <v>501326573</v>
      </c>
      <c r="I968" s="79">
        <v>524905800</v>
      </c>
      <c r="J968" s="23" t="s">
        <v>2072</v>
      </c>
      <c r="K968" s="23" t="s">
        <v>1159</v>
      </c>
      <c r="L968" s="23" t="s">
        <v>2303</v>
      </c>
    </row>
    <row r="969" spans="2:12" ht="45">
      <c r="B969" s="68" t="s">
        <v>2597</v>
      </c>
      <c r="C969" s="113" t="s">
        <v>1158</v>
      </c>
      <c r="D969" s="65" t="s">
        <v>1159</v>
      </c>
      <c r="E969" s="23" t="s">
        <v>1159</v>
      </c>
      <c r="F969" s="23" t="s">
        <v>387</v>
      </c>
      <c r="G969" s="23" t="s">
        <v>1111</v>
      </c>
      <c r="H969" s="79">
        <v>16638000</v>
      </c>
      <c r="I969" s="79">
        <v>16638000</v>
      </c>
      <c r="J969" s="23" t="s">
        <v>2072</v>
      </c>
      <c r="K969" s="23" t="s">
        <v>1159</v>
      </c>
      <c r="L969" s="23" t="s">
        <v>2303</v>
      </c>
    </row>
    <row r="970" spans="2:12" ht="45">
      <c r="B970" s="68" t="s">
        <v>2597</v>
      </c>
      <c r="C970" s="113" t="s">
        <v>1160</v>
      </c>
      <c r="D970" s="65" t="s">
        <v>1159</v>
      </c>
      <c r="E970" s="23" t="s">
        <v>1159</v>
      </c>
      <c r="F970" s="23" t="s">
        <v>387</v>
      </c>
      <c r="G970" s="23" t="s">
        <v>1111</v>
      </c>
      <c r="H970" s="79">
        <v>8978284</v>
      </c>
      <c r="I970" s="79">
        <v>8978284</v>
      </c>
      <c r="J970" s="23" t="s">
        <v>2072</v>
      </c>
      <c r="K970" s="23" t="s">
        <v>1159</v>
      </c>
      <c r="L970" s="23" t="s">
        <v>2303</v>
      </c>
    </row>
    <row r="971" spans="2:12" ht="45">
      <c r="B971" s="68" t="s">
        <v>2597</v>
      </c>
      <c r="C971" s="113" t="s">
        <v>1161</v>
      </c>
      <c r="D971" s="65" t="s">
        <v>1159</v>
      </c>
      <c r="E971" s="23" t="s">
        <v>1159</v>
      </c>
      <c r="F971" s="23" t="s">
        <v>387</v>
      </c>
      <c r="G971" s="23" t="s">
        <v>1111</v>
      </c>
      <c r="H971" s="79">
        <v>1868500</v>
      </c>
      <c r="I971" s="79">
        <v>1868500</v>
      </c>
      <c r="J971" s="23" t="s">
        <v>2072</v>
      </c>
      <c r="K971" s="23" t="s">
        <v>1159</v>
      </c>
      <c r="L971" s="23" t="s">
        <v>2303</v>
      </c>
    </row>
    <row r="972" spans="2:12" ht="45">
      <c r="B972" s="68" t="s">
        <v>2597</v>
      </c>
      <c r="C972" s="113" t="s">
        <v>1162</v>
      </c>
      <c r="D972" s="65" t="s">
        <v>1159</v>
      </c>
      <c r="E972" s="23" t="s">
        <v>1159</v>
      </c>
      <c r="F972" s="23" t="s">
        <v>387</v>
      </c>
      <c r="G972" s="23" t="s">
        <v>1111</v>
      </c>
      <c r="H972" s="79">
        <v>5233540</v>
      </c>
      <c r="I972" s="79">
        <v>5233540</v>
      </c>
      <c r="J972" s="23" t="s">
        <v>2072</v>
      </c>
      <c r="K972" s="23" t="s">
        <v>1159</v>
      </c>
      <c r="L972" s="23" t="s">
        <v>2303</v>
      </c>
    </row>
    <row r="973" spans="2:12" ht="67.5">
      <c r="B973" s="68" t="s">
        <v>1086</v>
      </c>
      <c r="C973" s="113" t="s">
        <v>1163</v>
      </c>
      <c r="D973" s="65">
        <v>41682</v>
      </c>
      <c r="E973" s="23" t="s">
        <v>1164</v>
      </c>
      <c r="F973" s="23" t="s">
        <v>53</v>
      </c>
      <c r="G973" s="23" t="s">
        <v>2334</v>
      </c>
      <c r="H973" s="79">
        <v>120000000</v>
      </c>
      <c r="I973" s="79">
        <v>120000000</v>
      </c>
      <c r="J973" s="23" t="s">
        <v>2072</v>
      </c>
      <c r="K973" s="23" t="s">
        <v>1159</v>
      </c>
      <c r="L973" s="23" t="s">
        <v>2303</v>
      </c>
    </row>
    <row r="974" spans="2:12" ht="56.25">
      <c r="B974" s="68" t="s">
        <v>2589</v>
      </c>
      <c r="C974" s="113" t="s">
        <v>1165</v>
      </c>
      <c r="D974" s="65">
        <v>41653</v>
      </c>
      <c r="E974" s="23" t="s">
        <v>1109</v>
      </c>
      <c r="F974" s="23" t="s">
        <v>387</v>
      </c>
      <c r="G974" s="23" t="s">
        <v>2335</v>
      </c>
      <c r="H974" s="79">
        <v>1336659944</v>
      </c>
      <c r="I974" s="79">
        <v>1336659944</v>
      </c>
      <c r="J974" s="23" t="s">
        <v>2115</v>
      </c>
      <c r="K974" s="23" t="s">
        <v>2336</v>
      </c>
      <c r="L974" s="23" t="s">
        <v>2303</v>
      </c>
    </row>
    <row r="975" spans="2:12" ht="56.25">
      <c r="B975" s="68" t="s">
        <v>2598</v>
      </c>
      <c r="C975" s="113" t="s">
        <v>1166</v>
      </c>
      <c r="D975" s="65">
        <v>41780</v>
      </c>
      <c r="E975" s="23" t="s">
        <v>1107</v>
      </c>
      <c r="F975" s="23" t="s">
        <v>376</v>
      </c>
      <c r="G975" s="23" t="s">
        <v>2337</v>
      </c>
      <c r="H975" s="79">
        <v>2125000000</v>
      </c>
      <c r="I975" s="79">
        <v>2125000000</v>
      </c>
      <c r="J975" s="23" t="s">
        <v>2072</v>
      </c>
      <c r="K975" s="23" t="s">
        <v>1159</v>
      </c>
      <c r="L975" s="23" t="s">
        <v>2303</v>
      </c>
    </row>
    <row r="976" spans="2:12" ht="45">
      <c r="B976" s="68" t="s">
        <v>2599</v>
      </c>
      <c r="C976" s="113" t="s">
        <v>1167</v>
      </c>
      <c r="D976" s="65" t="s">
        <v>1111</v>
      </c>
      <c r="E976" s="23" t="s">
        <v>1011</v>
      </c>
      <c r="F976" s="23" t="s">
        <v>376</v>
      </c>
      <c r="G976" s="23" t="s">
        <v>1111</v>
      </c>
      <c r="H976" s="79">
        <f>6000000000*0.88</f>
        <v>5280000000</v>
      </c>
      <c r="I976" s="79">
        <f>6000000000*0.88</f>
        <v>5280000000</v>
      </c>
      <c r="J976" s="23" t="s">
        <v>2072</v>
      </c>
      <c r="K976" s="23" t="s">
        <v>1159</v>
      </c>
      <c r="L976" s="23" t="s">
        <v>2303</v>
      </c>
    </row>
    <row r="977" spans="2:12" ht="101.25">
      <c r="B977" s="68" t="s">
        <v>2592</v>
      </c>
      <c r="C977" s="113" t="s">
        <v>1168</v>
      </c>
      <c r="D977" s="65">
        <v>41606</v>
      </c>
      <c r="E977" s="23" t="s">
        <v>1169</v>
      </c>
      <c r="F977" s="23" t="s">
        <v>215</v>
      </c>
      <c r="G977" s="23" t="s">
        <v>2317</v>
      </c>
      <c r="H977" s="79">
        <v>1001712200</v>
      </c>
      <c r="I977" s="79">
        <v>1050873493</v>
      </c>
      <c r="J977" s="23" t="s">
        <v>2115</v>
      </c>
      <c r="K977" s="23" t="s">
        <v>2338</v>
      </c>
      <c r="L977" s="23" t="s">
        <v>2303</v>
      </c>
    </row>
    <row r="978" spans="2:12" ht="56.25">
      <c r="B978" s="68" t="s">
        <v>2592</v>
      </c>
      <c r="C978" s="113" t="s">
        <v>1170</v>
      </c>
      <c r="D978" s="65">
        <v>41780</v>
      </c>
      <c r="E978" s="23" t="s">
        <v>1171</v>
      </c>
      <c r="F978" s="23" t="s">
        <v>215</v>
      </c>
      <c r="G978" s="23" t="s">
        <v>2337</v>
      </c>
      <c r="H978" s="79">
        <v>375000000</v>
      </c>
      <c r="I978" s="79">
        <v>375000000</v>
      </c>
      <c r="J978" s="23" t="s">
        <v>2072</v>
      </c>
      <c r="K978" s="23" t="s">
        <v>1159</v>
      </c>
      <c r="L978" s="23" t="s">
        <v>2303</v>
      </c>
    </row>
    <row r="979" spans="2:12" ht="45">
      <c r="B979" s="68" t="s">
        <v>2600</v>
      </c>
      <c r="C979" s="113" t="s">
        <v>1172</v>
      </c>
      <c r="D979" s="65" t="s">
        <v>1111</v>
      </c>
      <c r="E979" s="23" t="s">
        <v>1099</v>
      </c>
      <c r="F979" s="23" t="s">
        <v>387</v>
      </c>
      <c r="G979" s="23" t="s">
        <v>2312</v>
      </c>
      <c r="H979" s="79">
        <v>227439168.00000003</v>
      </c>
      <c r="I979" s="79">
        <v>227439168.00000003</v>
      </c>
      <c r="J979" s="23" t="s">
        <v>2072</v>
      </c>
      <c r="K979" s="23" t="s">
        <v>1159</v>
      </c>
      <c r="L979" s="23" t="s">
        <v>2303</v>
      </c>
    </row>
    <row r="980" spans="2:12" ht="45">
      <c r="B980" s="68" t="s">
        <v>2601</v>
      </c>
      <c r="C980" s="113" t="s">
        <v>1173</v>
      </c>
      <c r="D980" s="65" t="s">
        <v>1111</v>
      </c>
      <c r="E980" s="23" t="s">
        <v>1099</v>
      </c>
      <c r="F980" s="23" t="s">
        <v>387</v>
      </c>
      <c r="G980" s="23" t="s">
        <v>2312</v>
      </c>
      <c r="H980" s="79">
        <v>199903001.10000002</v>
      </c>
      <c r="I980" s="79">
        <v>199903001.10000002</v>
      </c>
      <c r="J980" s="23" t="s">
        <v>2072</v>
      </c>
      <c r="K980" s="23" t="s">
        <v>1159</v>
      </c>
      <c r="L980" s="23" t="s">
        <v>2303</v>
      </c>
    </row>
    <row r="981" spans="2:12" ht="45">
      <c r="B981" s="68" t="s">
        <v>2602</v>
      </c>
      <c r="C981" s="113" t="s">
        <v>1174</v>
      </c>
      <c r="D981" s="65" t="s">
        <v>1159</v>
      </c>
      <c r="E981" s="23" t="s">
        <v>1011</v>
      </c>
      <c r="F981" s="23" t="s">
        <v>48</v>
      </c>
      <c r="G981" s="23" t="s">
        <v>2312</v>
      </c>
      <c r="H981" s="79">
        <v>49849840</v>
      </c>
      <c r="I981" s="79">
        <v>58032630</v>
      </c>
      <c r="J981" s="23" t="s">
        <v>2072</v>
      </c>
      <c r="K981" s="23" t="s">
        <v>1159</v>
      </c>
      <c r="L981" s="23" t="s">
        <v>2303</v>
      </c>
    </row>
    <row r="982" spans="2:12" ht="45">
      <c r="B982" s="68" t="s">
        <v>2603</v>
      </c>
      <c r="C982" s="113" t="s">
        <v>1175</v>
      </c>
      <c r="D982" s="65">
        <v>41607</v>
      </c>
      <c r="E982" s="23" t="s">
        <v>1099</v>
      </c>
      <c r="F982" s="23" t="s">
        <v>48</v>
      </c>
      <c r="G982" s="23" t="s">
        <v>2312</v>
      </c>
      <c r="H982" s="79">
        <v>10699290</v>
      </c>
      <c r="I982" s="79">
        <v>10699290</v>
      </c>
      <c r="J982" s="23" t="s">
        <v>2072</v>
      </c>
      <c r="K982" s="23" t="s">
        <v>1159</v>
      </c>
      <c r="L982" s="23" t="s">
        <v>2303</v>
      </c>
    </row>
    <row r="983" spans="2:12" ht="45">
      <c r="B983" s="68">
        <v>46191500</v>
      </c>
      <c r="C983" s="113" t="s">
        <v>1176</v>
      </c>
      <c r="D983" s="65" t="s">
        <v>1111</v>
      </c>
      <c r="E983" s="23" t="s">
        <v>1099</v>
      </c>
      <c r="F983" s="23" t="s">
        <v>48</v>
      </c>
      <c r="G983" s="23" t="s">
        <v>2312</v>
      </c>
      <c r="H983" s="79">
        <f>19636480*1.05</f>
        <v>20618304</v>
      </c>
      <c r="I983" s="79">
        <f>19636480*1.05</f>
        <v>20618304</v>
      </c>
      <c r="J983" s="23" t="s">
        <v>2072</v>
      </c>
      <c r="K983" s="23" t="s">
        <v>1159</v>
      </c>
      <c r="L983" s="23" t="s">
        <v>2303</v>
      </c>
    </row>
    <row r="984" spans="2:12" ht="45">
      <c r="B984" s="68" t="s">
        <v>2592</v>
      </c>
      <c r="C984" s="113" t="s">
        <v>1177</v>
      </c>
      <c r="D984" s="65" t="s">
        <v>1111</v>
      </c>
      <c r="E984" s="23" t="s">
        <v>985</v>
      </c>
      <c r="F984" s="23" t="s">
        <v>215</v>
      </c>
      <c r="G984" s="23" t="s">
        <v>1111</v>
      </c>
      <c r="H984" s="79">
        <f>6000000000*0.12</f>
        <v>720000000</v>
      </c>
      <c r="I984" s="79">
        <f>6000000000*0.12</f>
        <v>720000000</v>
      </c>
      <c r="J984" s="23" t="s">
        <v>2072</v>
      </c>
      <c r="K984" s="23" t="s">
        <v>1159</v>
      </c>
      <c r="L984" s="23" t="s">
        <v>2303</v>
      </c>
    </row>
    <row r="985" spans="2:12" ht="146.25">
      <c r="B985" s="68" t="s">
        <v>2604</v>
      </c>
      <c r="C985" s="113" t="s">
        <v>1178</v>
      </c>
      <c r="D985" s="65" t="s">
        <v>1179</v>
      </c>
      <c r="E985" s="23" t="s">
        <v>866</v>
      </c>
      <c r="F985" s="23" t="s">
        <v>387</v>
      </c>
      <c r="G985" s="23" t="s">
        <v>2339</v>
      </c>
      <c r="H985" s="79">
        <v>15450000000</v>
      </c>
      <c r="I985" s="79">
        <v>15450000000</v>
      </c>
      <c r="J985" s="23" t="s">
        <v>2115</v>
      </c>
      <c r="K985" s="23" t="s">
        <v>2340</v>
      </c>
      <c r="L985" s="23" t="s">
        <v>2303</v>
      </c>
    </row>
    <row r="986" spans="2:12" ht="45">
      <c r="B986" s="68" t="s">
        <v>2605</v>
      </c>
      <c r="C986" s="113" t="s">
        <v>1180</v>
      </c>
      <c r="D986" s="65" t="s">
        <v>1111</v>
      </c>
      <c r="E986" s="23" t="s">
        <v>1011</v>
      </c>
      <c r="F986" s="23" t="s">
        <v>387</v>
      </c>
      <c r="G986" s="23" t="s">
        <v>1111</v>
      </c>
      <c r="H986" s="79">
        <v>3719399852</v>
      </c>
      <c r="I986" s="79">
        <v>3719399852</v>
      </c>
      <c r="J986" s="23" t="s">
        <v>2115</v>
      </c>
      <c r="K986" s="23" t="s">
        <v>2341</v>
      </c>
      <c r="L986" s="23" t="s">
        <v>2303</v>
      </c>
    </row>
    <row r="987" spans="2:12" ht="45">
      <c r="B987" s="68" t="s">
        <v>2606</v>
      </c>
      <c r="C987" s="113" t="s">
        <v>1181</v>
      </c>
      <c r="D987" s="65" t="s">
        <v>1111</v>
      </c>
      <c r="E987" s="23" t="s">
        <v>1011</v>
      </c>
      <c r="F987" s="23" t="s">
        <v>1113</v>
      </c>
      <c r="G987" s="23" t="s">
        <v>1111</v>
      </c>
      <c r="H987" s="79">
        <v>1500000000</v>
      </c>
      <c r="I987" s="79">
        <v>1500000000</v>
      </c>
      <c r="J987" s="23" t="s">
        <v>2072</v>
      </c>
      <c r="K987" s="23" t="s">
        <v>1159</v>
      </c>
      <c r="L987" s="23" t="s">
        <v>2303</v>
      </c>
    </row>
    <row r="988" spans="2:12" ht="22.5">
      <c r="B988" s="68" t="s">
        <v>2494</v>
      </c>
      <c r="C988" s="116" t="s">
        <v>1182</v>
      </c>
      <c r="D988" s="35" t="s">
        <v>389</v>
      </c>
      <c r="E988" s="41" t="s">
        <v>63</v>
      </c>
      <c r="F988" s="35" t="s">
        <v>1183</v>
      </c>
      <c r="G988" s="41" t="s">
        <v>2342</v>
      </c>
      <c r="H988" s="79">
        <v>44781301</v>
      </c>
      <c r="I988" s="79">
        <v>44781301</v>
      </c>
      <c r="J988" s="41" t="s">
        <v>2072</v>
      </c>
      <c r="K988" s="41" t="s">
        <v>1159</v>
      </c>
      <c r="L988" s="41" t="s">
        <v>2343</v>
      </c>
    </row>
    <row r="989" spans="2:12" ht="22.5">
      <c r="B989" s="68" t="s">
        <v>2494</v>
      </c>
      <c r="C989" s="116" t="s">
        <v>1184</v>
      </c>
      <c r="D989" s="35" t="s">
        <v>389</v>
      </c>
      <c r="E989" s="41" t="s">
        <v>63</v>
      </c>
      <c r="F989" s="41" t="s">
        <v>1185</v>
      </c>
      <c r="G989" s="41" t="s">
        <v>2342</v>
      </c>
      <c r="H989" s="79">
        <v>46480294</v>
      </c>
      <c r="I989" s="79">
        <v>46480294</v>
      </c>
      <c r="J989" s="41" t="s">
        <v>2072</v>
      </c>
      <c r="K989" s="41" t="s">
        <v>1159</v>
      </c>
      <c r="L989" s="41" t="s">
        <v>2343</v>
      </c>
    </row>
    <row r="990" spans="2:12" ht="22.5">
      <c r="B990" s="68" t="s">
        <v>2607</v>
      </c>
      <c r="C990" s="116" t="s">
        <v>1186</v>
      </c>
      <c r="D990" s="35" t="s">
        <v>389</v>
      </c>
      <c r="E990" s="41" t="s">
        <v>63</v>
      </c>
      <c r="F990" s="41" t="s">
        <v>1187</v>
      </c>
      <c r="G990" s="41" t="s">
        <v>2342</v>
      </c>
      <c r="H990" s="79">
        <v>89844400</v>
      </c>
      <c r="I990" s="79" t="s">
        <v>2344</v>
      </c>
      <c r="J990" s="41" t="s">
        <v>2072</v>
      </c>
      <c r="K990" s="41" t="s">
        <v>1159</v>
      </c>
      <c r="L990" s="41" t="s">
        <v>2343</v>
      </c>
    </row>
    <row r="991" spans="2:12" ht="22.5">
      <c r="B991" s="68" t="s">
        <v>2608</v>
      </c>
      <c r="C991" s="116" t="s">
        <v>1188</v>
      </c>
      <c r="D991" s="35" t="s">
        <v>389</v>
      </c>
      <c r="E991" s="41" t="s">
        <v>63</v>
      </c>
      <c r="F991" s="35" t="s">
        <v>1183</v>
      </c>
      <c r="G991" s="41" t="s">
        <v>2342</v>
      </c>
      <c r="H991" s="79">
        <v>58035803</v>
      </c>
      <c r="I991" s="79">
        <v>58035803</v>
      </c>
      <c r="J991" s="41" t="s">
        <v>2072</v>
      </c>
      <c r="K991" s="41" t="s">
        <v>1159</v>
      </c>
      <c r="L991" s="41" t="s">
        <v>2343</v>
      </c>
    </row>
    <row r="992" spans="2:12" ht="33.75">
      <c r="B992" s="68" t="s">
        <v>2609</v>
      </c>
      <c r="C992" s="116" t="s">
        <v>1189</v>
      </c>
      <c r="D992" s="35" t="s">
        <v>389</v>
      </c>
      <c r="E992" s="41" t="s">
        <v>44</v>
      </c>
      <c r="F992" s="35" t="s">
        <v>310</v>
      </c>
      <c r="G992" s="41" t="s">
        <v>2342</v>
      </c>
      <c r="H992" s="79">
        <v>44861792</v>
      </c>
      <c r="I992" s="79">
        <v>44861792</v>
      </c>
      <c r="J992" s="41" t="s">
        <v>2072</v>
      </c>
      <c r="K992" s="41" t="s">
        <v>1159</v>
      </c>
      <c r="L992" s="41" t="s">
        <v>2343</v>
      </c>
    </row>
    <row r="993" spans="2:12" ht="22.5">
      <c r="B993" s="68" t="s">
        <v>2610</v>
      </c>
      <c r="C993" s="116" t="s">
        <v>1190</v>
      </c>
      <c r="D993" s="35" t="s">
        <v>383</v>
      </c>
      <c r="E993" s="41" t="s">
        <v>375</v>
      </c>
      <c r="F993" s="35" t="s">
        <v>1183</v>
      </c>
      <c r="G993" s="41" t="s">
        <v>2342</v>
      </c>
      <c r="H993" s="79">
        <v>47730691</v>
      </c>
      <c r="I993" s="79">
        <v>47730691</v>
      </c>
      <c r="J993" s="41" t="s">
        <v>2072</v>
      </c>
      <c r="K993" s="41" t="s">
        <v>1159</v>
      </c>
      <c r="L993" s="41" t="s">
        <v>2343</v>
      </c>
    </row>
    <row r="994" spans="2:12" ht="22.5">
      <c r="B994" s="68" t="s">
        <v>1664</v>
      </c>
      <c r="C994" s="116" t="s">
        <v>1191</v>
      </c>
      <c r="D994" s="35" t="s">
        <v>389</v>
      </c>
      <c r="E994" s="41" t="s">
        <v>63</v>
      </c>
      <c r="F994" s="41" t="s">
        <v>1187</v>
      </c>
      <c r="G994" s="41" t="s">
        <v>2342</v>
      </c>
      <c r="H994" s="79">
        <v>997006234</v>
      </c>
      <c r="I994" s="79">
        <v>997006234</v>
      </c>
      <c r="J994" s="41" t="s">
        <v>2072</v>
      </c>
      <c r="K994" s="41" t="s">
        <v>1159</v>
      </c>
      <c r="L994" s="41" t="s">
        <v>2343</v>
      </c>
    </row>
    <row r="995" spans="2:12" ht="22.5">
      <c r="B995" s="68" t="s">
        <v>2611</v>
      </c>
      <c r="C995" s="116" t="s">
        <v>1192</v>
      </c>
      <c r="D995" s="35" t="s">
        <v>669</v>
      </c>
      <c r="E995" s="41" t="s">
        <v>721</v>
      </c>
      <c r="F995" s="41" t="s">
        <v>310</v>
      </c>
      <c r="G995" s="41" t="s">
        <v>2342</v>
      </c>
      <c r="H995" s="79">
        <v>3108000</v>
      </c>
      <c r="I995" s="79">
        <v>3108000</v>
      </c>
      <c r="J995" s="41" t="s">
        <v>2072</v>
      </c>
      <c r="K995" s="41" t="s">
        <v>1159</v>
      </c>
      <c r="L995" s="41" t="s">
        <v>2343</v>
      </c>
    </row>
    <row r="996" spans="2:12" ht="22.5">
      <c r="B996" s="68" t="s">
        <v>2611</v>
      </c>
      <c r="C996" s="116" t="s">
        <v>1193</v>
      </c>
      <c r="D996" s="35" t="s">
        <v>669</v>
      </c>
      <c r="E996" s="41" t="s">
        <v>721</v>
      </c>
      <c r="F996" s="41" t="s">
        <v>310</v>
      </c>
      <c r="G996" s="41" t="s">
        <v>2342</v>
      </c>
      <c r="H996" s="79">
        <v>1032000</v>
      </c>
      <c r="I996" s="79">
        <v>1032000</v>
      </c>
      <c r="J996" s="41" t="s">
        <v>2072</v>
      </c>
      <c r="K996" s="41" t="s">
        <v>1159</v>
      </c>
      <c r="L996" s="41" t="s">
        <v>2343</v>
      </c>
    </row>
    <row r="997" spans="2:12" ht="22.5">
      <c r="B997" s="68" t="s">
        <v>2611</v>
      </c>
      <c r="C997" s="116" t="s">
        <v>1194</v>
      </c>
      <c r="D997" s="35" t="s">
        <v>669</v>
      </c>
      <c r="E997" s="41" t="s">
        <v>721</v>
      </c>
      <c r="F997" s="41" t="s">
        <v>310</v>
      </c>
      <c r="G997" s="41" t="s">
        <v>2342</v>
      </c>
      <c r="H997" s="79">
        <v>1872000</v>
      </c>
      <c r="I997" s="79">
        <v>1872000</v>
      </c>
      <c r="J997" s="41" t="s">
        <v>2072</v>
      </c>
      <c r="K997" s="41" t="s">
        <v>1159</v>
      </c>
      <c r="L997" s="41" t="s">
        <v>2343</v>
      </c>
    </row>
    <row r="998" spans="2:12" ht="22.5">
      <c r="B998" s="68" t="s">
        <v>2611</v>
      </c>
      <c r="C998" s="116" t="s">
        <v>1195</v>
      </c>
      <c r="D998" s="35" t="s">
        <v>669</v>
      </c>
      <c r="E998" s="41" t="s">
        <v>721</v>
      </c>
      <c r="F998" s="41" t="s">
        <v>310</v>
      </c>
      <c r="G998" s="41" t="s">
        <v>2342</v>
      </c>
      <c r="H998" s="79">
        <v>1196000</v>
      </c>
      <c r="I998" s="79">
        <v>1196000</v>
      </c>
      <c r="J998" s="41" t="s">
        <v>2072</v>
      </c>
      <c r="K998" s="41" t="s">
        <v>1159</v>
      </c>
      <c r="L998" s="41" t="s">
        <v>2343</v>
      </c>
    </row>
    <row r="999" spans="2:12" ht="22.5">
      <c r="B999" s="68" t="s">
        <v>2466</v>
      </c>
      <c r="C999" s="116" t="s">
        <v>1196</v>
      </c>
      <c r="D999" s="35" t="s">
        <v>688</v>
      </c>
      <c r="E999" s="41" t="s">
        <v>685</v>
      </c>
      <c r="F999" s="41" t="s">
        <v>310</v>
      </c>
      <c r="G999" s="41" t="s">
        <v>2342</v>
      </c>
      <c r="H999" s="79">
        <v>94295840</v>
      </c>
      <c r="I999" s="79">
        <v>94295840</v>
      </c>
      <c r="J999" s="41" t="s">
        <v>2072</v>
      </c>
      <c r="K999" s="41" t="s">
        <v>1159</v>
      </c>
      <c r="L999" s="41" t="s">
        <v>2343</v>
      </c>
    </row>
    <row r="1000" spans="2:12" ht="22.5">
      <c r="B1000" s="68" t="s">
        <v>1466</v>
      </c>
      <c r="C1000" s="116" t="s">
        <v>1197</v>
      </c>
      <c r="D1000" s="35" t="s">
        <v>1198</v>
      </c>
      <c r="E1000" s="41" t="s">
        <v>63</v>
      </c>
      <c r="F1000" s="41" t="s">
        <v>1183</v>
      </c>
      <c r="G1000" s="41" t="s">
        <v>2342</v>
      </c>
      <c r="H1000" s="79">
        <v>29994800</v>
      </c>
      <c r="I1000" s="79">
        <v>29994800</v>
      </c>
      <c r="J1000" s="41" t="s">
        <v>2072</v>
      </c>
      <c r="K1000" s="41" t="s">
        <v>1159</v>
      </c>
      <c r="L1000" s="41" t="s">
        <v>2343</v>
      </c>
    </row>
    <row r="1001" spans="2:12" ht="22.5">
      <c r="B1001" s="68">
        <v>60121104</v>
      </c>
      <c r="C1001" s="116" t="s">
        <v>1199</v>
      </c>
      <c r="D1001" s="35" t="s">
        <v>1200</v>
      </c>
      <c r="E1001" s="41" t="s">
        <v>187</v>
      </c>
      <c r="F1001" s="41" t="s">
        <v>269</v>
      </c>
      <c r="G1001" s="41" t="s">
        <v>2342</v>
      </c>
      <c r="H1001" s="79">
        <v>146689537</v>
      </c>
      <c r="I1001" s="79">
        <v>146689537</v>
      </c>
      <c r="J1001" s="41" t="s">
        <v>2072</v>
      </c>
      <c r="K1001" s="41" t="s">
        <v>1159</v>
      </c>
      <c r="L1001" s="41" t="s">
        <v>2343</v>
      </c>
    </row>
    <row r="1002" spans="2:12" ht="22.5">
      <c r="B1002" s="68" t="s">
        <v>2612</v>
      </c>
      <c r="C1002" s="116" t="s">
        <v>1201</v>
      </c>
      <c r="D1002" s="35" t="s">
        <v>383</v>
      </c>
      <c r="E1002" s="41" t="s">
        <v>721</v>
      </c>
      <c r="F1002" s="41" t="s">
        <v>1183</v>
      </c>
      <c r="G1002" s="41" t="s">
        <v>2342</v>
      </c>
      <c r="H1002" s="79">
        <v>2152273</v>
      </c>
      <c r="I1002" s="79">
        <v>2152273</v>
      </c>
      <c r="J1002" s="41" t="s">
        <v>2072</v>
      </c>
      <c r="K1002" s="41" t="s">
        <v>1159</v>
      </c>
      <c r="L1002" s="41" t="s">
        <v>2343</v>
      </c>
    </row>
    <row r="1003" spans="2:12" ht="22.5">
      <c r="B1003" s="68" t="s">
        <v>2612</v>
      </c>
      <c r="C1003" s="116" t="s">
        <v>1202</v>
      </c>
      <c r="D1003" s="35" t="s">
        <v>383</v>
      </c>
      <c r="E1003" s="41" t="s">
        <v>172</v>
      </c>
      <c r="F1003" s="41" t="s">
        <v>1187</v>
      </c>
      <c r="G1003" s="41" t="s">
        <v>2342</v>
      </c>
      <c r="H1003" s="79">
        <v>667739934</v>
      </c>
      <c r="I1003" s="79">
        <v>667739934</v>
      </c>
      <c r="J1003" s="41" t="s">
        <v>2072</v>
      </c>
      <c r="K1003" s="41" t="s">
        <v>1159</v>
      </c>
      <c r="L1003" s="41" t="s">
        <v>2343</v>
      </c>
    </row>
    <row r="1004" spans="2:12" ht="22.5">
      <c r="B1004" s="68" t="s">
        <v>2613</v>
      </c>
      <c r="C1004" s="116" t="s">
        <v>1203</v>
      </c>
      <c r="D1004" s="35" t="s">
        <v>348</v>
      </c>
      <c r="E1004" s="41" t="s">
        <v>172</v>
      </c>
      <c r="F1004" s="41" t="s">
        <v>1204</v>
      </c>
      <c r="G1004" s="41" t="s">
        <v>2342</v>
      </c>
      <c r="H1004" s="79">
        <v>123083234</v>
      </c>
      <c r="I1004" s="79">
        <v>123083234</v>
      </c>
      <c r="J1004" s="41" t="s">
        <v>2072</v>
      </c>
      <c r="K1004" s="41" t="s">
        <v>1159</v>
      </c>
      <c r="L1004" s="41" t="s">
        <v>2343</v>
      </c>
    </row>
    <row r="1005" spans="2:12" ht="22.5">
      <c r="B1005" s="68" t="s">
        <v>2608</v>
      </c>
      <c r="C1005" s="116" t="s">
        <v>1205</v>
      </c>
      <c r="D1005" s="35" t="s">
        <v>348</v>
      </c>
      <c r="E1005" s="41" t="s">
        <v>57</v>
      </c>
      <c r="F1005" s="41" t="s">
        <v>1204</v>
      </c>
      <c r="G1005" s="41" t="s">
        <v>2342</v>
      </c>
      <c r="H1005" s="79">
        <v>171106388</v>
      </c>
      <c r="I1005" s="79">
        <v>171106388</v>
      </c>
      <c r="J1005" s="41" t="s">
        <v>2072</v>
      </c>
      <c r="K1005" s="41" t="s">
        <v>1159</v>
      </c>
      <c r="L1005" s="41" t="s">
        <v>2343</v>
      </c>
    </row>
    <row r="1006" spans="2:12" ht="22.5">
      <c r="B1006" s="68" t="s">
        <v>2614</v>
      </c>
      <c r="C1006" s="116" t="s">
        <v>1206</v>
      </c>
      <c r="D1006" s="35" t="s">
        <v>383</v>
      </c>
      <c r="E1006" s="41" t="s">
        <v>57</v>
      </c>
      <c r="F1006" s="41" t="s">
        <v>1204</v>
      </c>
      <c r="G1006" s="41" t="s">
        <v>2342</v>
      </c>
      <c r="H1006" s="79">
        <v>201464229</v>
      </c>
      <c r="I1006" s="79">
        <v>201464229</v>
      </c>
      <c r="J1006" s="41" t="s">
        <v>2072</v>
      </c>
      <c r="K1006" s="41" t="s">
        <v>1159</v>
      </c>
      <c r="L1006" s="41" t="s">
        <v>2343</v>
      </c>
    </row>
    <row r="1007" spans="2:12" ht="22.5">
      <c r="B1007" s="68" t="s">
        <v>2615</v>
      </c>
      <c r="C1007" s="116" t="s">
        <v>1207</v>
      </c>
      <c r="D1007" s="35" t="s">
        <v>383</v>
      </c>
      <c r="E1007" s="41" t="s">
        <v>187</v>
      </c>
      <c r="F1007" s="41" t="s">
        <v>1183</v>
      </c>
      <c r="G1007" s="41" t="s">
        <v>2342</v>
      </c>
      <c r="H1007" s="79">
        <v>30371120</v>
      </c>
      <c r="I1007" s="79">
        <v>30371120</v>
      </c>
      <c r="J1007" s="41" t="s">
        <v>2072</v>
      </c>
      <c r="K1007" s="41" t="s">
        <v>1159</v>
      </c>
      <c r="L1007" s="41" t="s">
        <v>2343</v>
      </c>
    </row>
    <row r="1008" spans="2:12" ht="22.5">
      <c r="B1008" s="68" t="s">
        <v>2616</v>
      </c>
      <c r="C1008" s="116" t="s">
        <v>1208</v>
      </c>
      <c r="D1008" s="35" t="s">
        <v>383</v>
      </c>
      <c r="E1008" s="41" t="s">
        <v>177</v>
      </c>
      <c r="F1008" s="41" t="s">
        <v>1183</v>
      </c>
      <c r="G1008" s="41" t="s">
        <v>2342</v>
      </c>
      <c r="H1008" s="79">
        <v>45651672</v>
      </c>
      <c r="I1008" s="79">
        <v>45651672</v>
      </c>
      <c r="J1008" s="41" t="s">
        <v>2072</v>
      </c>
      <c r="K1008" s="41" t="s">
        <v>1159</v>
      </c>
      <c r="L1008" s="41" t="s">
        <v>2343</v>
      </c>
    </row>
    <row r="1009" spans="2:12" ht="22.5">
      <c r="B1009" s="68" t="s">
        <v>2608</v>
      </c>
      <c r="C1009" s="116" t="s">
        <v>1209</v>
      </c>
      <c r="D1009" s="35" t="s">
        <v>348</v>
      </c>
      <c r="E1009" s="41" t="s">
        <v>60</v>
      </c>
      <c r="F1009" s="41" t="s">
        <v>1204</v>
      </c>
      <c r="G1009" s="41" t="s">
        <v>2342</v>
      </c>
      <c r="H1009" s="79">
        <v>257573412</v>
      </c>
      <c r="I1009" s="79">
        <v>257573412</v>
      </c>
      <c r="J1009" s="41" t="s">
        <v>2072</v>
      </c>
      <c r="K1009" s="41" t="s">
        <v>1159</v>
      </c>
      <c r="L1009" s="41" t="s">
        <v>2343</v>
      </c>
    </row>
    <row r="1010" spans="2:12" ht="22.5">
      <c r="B1010" s="68" t="s">
        <v>2616</v>
      </c>
      <c r="C1010" s="116" t="s">
        <v>1210</v>
      </c>
      <c r="D1010" s="35" t="s">
        <v>1211</v>
      </c>
      <c r="E1010" s="41" t="s">
        <v>60</v>
      </c>
      <c r="F1010" s="41" t="s">
        <v>1187</v>
      </c>
      <c r="G1010" s="41" t="s">
        <v>2342</v>
      </c>
      <c r="H1010" s="79">
        <v>580666975</v>
      </c>
      <c r="I1010" s="79">
        <v>580666975</v>
      </c>
      <c r="J1010" s="41" t="s">
        <v>2072</v>
      </c>
      <c r="K1010" s="41" t="s">
        <v>1159</v>
      </c>
      <c r="L1010" s="41" t="s">
        <v>2343</v>
      </c>
    </row>
    <row r="1011" spans="2:12" ht="33.75">
      <c r="B1011" s="68" t="s">
        <v>2617</v>
      </c>
      <c r="C1011" s="116" t="s">
        <v>1212</v>
      </c>
      <c r="D1011" s="66" t="s">
        <v>1213</v>
      </c>
      <c r="E1011" s="41" t="s">
        <v>1214</v>
      </c>
      <c r="F1011" s="41" t="s">
        <v>1215</v>
      </c>
      <c r="G1011" s="41" t="s">
        <v>2076</v>
      </c>
      <c r="H1011" s="79">
        <v>1095533760</v>
      </c>
      <c r="I1011" s="79">
        <v>1095533760</v>
      </c>
      <c r="J1011" s="41" t="s">
        <v>2072</v>
      </c>
      <c r="K1011" s="41" t="s">
        <v>1159</v>
      </c>
      <c r="L1011" s="41" t="s">
        <v>2343</v>
      </c>
    </row>
    <row r="1012" spans="2:12" ht="22.5">
      <c r="B1012" s="68">
        <v>43211700</v>
      </c>
      <c r="C1012" s="116" t="s">
        <v>1216</v>
      </c>
      <c r="D1012" s="66" t="s">
        <v>383</v>
      </c>
      <c r="E1012" s="41" t="s">
        <v>187</v>
      </c>
      <c r="F1012" s="41" t="s">
        <v>1204</v>
      </c>
      <c r="G1012" s="41" t="s">
        <v>2342</v>
      </c>
      <c r="H1012" s="79">
        <v>130548737</v>
      </c>
      <c r="I1012" s="79">
        <v>130548737</v>
      </c>
      <c r="J1012" s="41" t="s">
        <v>2072</v>
      </c>
      <c r="K1012" s="41" t="s">
        <v>1159</v>
      </c>
      <c r="L1012" s="41" t="s">
        <v>2343</v>
      </c>
    </row>
    <row r="1013" spans="2:12" ht="33.75">
      <c r="B1013" s="68" t="s">
        <v>2618</v>
      </c>
      <c r="C1013" s="116" t="s">
        <v>1217</v>
      </c>
      <c r="D1013" s="66" t="s">
        <v>389</v>
      </c>
      <c r="E1013" s="41" t="s">
        <v>375</v>
      </c>
      <c r="F1013" s="41" t="s">
        <v>310</v>
      </c>
      <c r="G1013" s="41" t="s">
        <v>2342</v>
      </c>
      <c r="H1013" s="79">
        <v>99992000</v>
      </c>
      <c r="I1013" s="79">
        <v>99992000</v>
      </c>
      <c r="J1013" s="41" t="s">
        <v>2072</v>
      </c>
      <c r="K1013" s="41" t="s">
        <v>1159</v>
      </c>
      <c r="L1013" s="41" t="s">
        <v>2343</v>
      </c>
    </row>
    <row r="1014" spans="2:12" ht="22.5">
      <c r="B1014" s="68" t="s">
        <v>2619</v>
      </c>
      <c r="C1014" s="116" t="s">
        <v>1218</v>
      </c>
      <c r="D1014" s="66" t="s">
        <v>383</v>
      </c>
      <c r="E1014" s="41" t="s">
        <v>57</v>
      </c>
      <c r="F1014" s="41" t="s">
        <v>1187</v>
      </c>
      <c r="G1014" s="41" t="s">
        <v>2342</v>
      </c>
      <c r="H1014" s="79">
        <v>183931330</v>
      </c>
      <c r="I1014" s="79">
        <v>183931330</v>
      </c>
      <c r="J1014" s="41" t="s">
        <v>2072</v>
      </c>
      <c r="K1014" s="41" t="s">
        <v>1159</v>
      </c>
      <c r="L1014" s="41" t="s">
        <v>2343</v>
      </c>
    </row>
    <row r="1015" spans="2:12" ht="22.5">
      <c r="B1015" s="68" t="s">
        <v>2620</v>
      </c>
      <c r="C1015" s="116" t="s">
        <v>1219</v>
      </c>
      <c r="D1015" s="66" t="s">
        <v>383</v>
      </c>
      <c r="E1015" s="41" t="s">
        <v>157</v>
      </c>
      <c r="F1015" s="41" t="s">
        <v>1187</v>
      </c>
      <c r="G1015" s="41" t="s">
        <v>2342</v>
      </c>
      <c r="H1015" s="79">
        <v>87984698</v>
      </c>
      <c r="I1015" s="79">
        <v>87984698</v>
      </c>
      <c r="J1015" s="41" t="s">
        <v>2072</v>
      </c>
      <c r="K1015" s="41" t="s">
        <v>1159</v>
      </c>
      <c r="L1015" s="41" t="s">
        <v>2343</v>
      </c>
    </row>
    <row r="1016" spans="2:12" ht="22.5">
      <c r="B1016" s="68" t="s">
        <v>2621</v>
      </c>
      <c r="C1016" s="116" t="s">
        <v>1220</v>
      </c>
      <c r="D1016" s="66" t="s">
        <v>1221</v>
      </c>
      <c r="E1016" s="41" t="s">
        <v>375</v>
      </c>
      <c r="F1016" s="41" t="s">
        <v>1187</v>
      </c>
      <c r="G1016" s="41" t="s">
        <v>2342</v>
      </c>
      <c r="H1016" s="79">
        <v>132931200</v>
      </c>
      <c r="I1016" s="79">
        <v>132931200</v>
      </c>
      <c r="J1016" s="41" t="s">
        <v>2072</v>
      </c>
      <c r="K1016" s="41" t="s">
        <v>1159</v>
      </c>
      <c r="L1016" s="41" t="s">
        <v>2343</v>
      </c>
    </row>
    <row r="1017" spans="2:12" ht="22.5">
      <c r="B1017" s="68" t="s">
        <v>2622</v>
      </c>
      <c r="C1017" s="116" t="s">
        <v>1222</v>
      </c>
      <c r="D1017" s="66" t="s">
        <v>383</v>
      </c>
      <c r="E1017" s="41" t="s">
        <v>636</v>
      </c>
      <c r="F1017" s="41" t="s">
        <v>1187</v>
      </c>
      <c r="G1017" s="41" t="s">
        <v>2342</v>
      </c>
      <c r="H1017" s="79">
        <v>278668847</v>
      </c>
      <c r="I1017" s="79">
        <v>278668847</v>
      </c>
      <c r="J1017" s="41" t="s">
        <v>2072</v>
      </c>
      <c r="K1017" s="41" t="s">
        <v>1159</v>
      </c>
      <c r="L1017" s="41" t="s">
        <v>2343</v>
      </c>
    </row>
    <row r="1018" spans="2:12" ht="22.5">
      <c r="B1018" s="68" t="s">
        <v>2607</v>
      </c>
      <c r="C1018" s="113" t="s">
        <v>1223</v>
      </c>
      <c r="D1018" s="23" t="s">
        <v>1224</v>
      </c>
      <c r="E1018" s="23">
        <v>12.5</v>
      </c>
      <c r="F1018" s="23" t="s">
        <v>1225</v>
      </c>
      <c r="G1018" s="69" t="s">
        <v>2342</v>
      </c>
      <c r="H1018" s="79">
        <v>267587870</v>
      </c>
      <c r="I1018" s="79">
        <v>267587870</v>
      </c>
      <c r="J1018" s="23" t="s">
        <v>2072</v>
      </c>
      <c r="K1018" s="23" t="s">
        <v>1159</v>
      </c>
      <c r="L1018" s="23" t="s">
        <v>2343</v>
      </c>
    </row>
    <row r="1019" spans="2:12" ht="22.5">
      <c r="B1019" s="68" t="s">
        <v>2607</v>
      </c>
      <c r="C1019" s="113" t="s">
        <v>1226</v>
      </c>
      <c r="D1019" s="23" t="s">
        <v>1224</v>
      </c>
      <c r="E1019" s="23">
        <v>12</v>
      </c>
      <c r="F1019" s="23" t="s">
        <v>1227</v>
      </c>
      <c r="G1019" s="69" t="s">
        <v>2342</v>
      </c>
      <c r="H1019" s="79">
        <v>2292856102</v>
      </c>
      <c r="I1019" s="79">
        <v>2292856102</v>
      </c>
      <c r="J1019" s="23" t="s">
        <v>2072</v>
      </c>
      <c r="K1019" s="23" t="s">
        <v>1159</v>
      </c>
      <c r="L1019" s="23" t="s">
        <v>2343</v>
      </c>
    </row>
    <row r="1020" spans="2:12" ht="22.5">
      <c r="B1020" s="68" t="s">
        <v>2623</v>
      </c>
      <c r="C1020" s="116" t="s">
        <v>1228</v>
      </c>
      <c r="D1020" s="66" t="s">
        <v>601</v>
      </c>
      <c r="E1020" s="41" t="s">
        <v>187</v>
      </c>
      <c r="F1020" s="41" t="s">
        <v>1187</v>
      </c>
      <c r="G1020" s="41" t="s">
        <v>2342</v>
      </c>
      <c r="H1020" s="79">
        <v>12746415</v>
      </c>
      <c r="I1020" s="79">
        <v>12746415</v>
      </c>
      <c r="J1020" s="41" t="s">
        <v>2072</v>
      </c>
      <c r="K1020" s="41" t="s">
        <v>1159</v>
      </c>
      <c r="L1020" s="41" t="s">
        <v>2343</v>
      </c>
    </row>
    <row r="1021" spans="2:12" ht="22.5">
      <c r="B1021" s="68" t="s">
        <v>192</v>
      </c>
      <c r="C1021" s="116" t="s">
        <v>43</v>
      </c>
      <c r="D1021" s="66" t="s">
        <v>389</v>
      </c>
      <c r="E1021" s="41" t="s">
        <v>63</v>
      </c>
      <c r="F1021" s="41" t="s">
        <v>1187</v>
      </c>
      <c r="G1021" s="41" t="s">
        <v>2342</v>
      </c>
      <c r="H1021" s="79">
        <v>1786310500</v>
      </c>
      <c r="I1021" s="79">
        <v>1786310500</v>
      </c>
      <c r="J1021" s="95" t="s">
        <v>2072</v>
      </c>
      <c r="K1021" s="41" t="s">
        <v>1159</v>
      </c>
      <c r="L1021" s="41" t="s">
        <v>2343</v>
      </c>
    </row>
    <row r="1022" spans="2:12" ht="33.75">
      <c r="B1022" s="68" t="s">
        <v>2617</v>
      </c>
      <c r="C1022" s="116" t="s">
        <v>1229</v>
      </c>
      <c r="D1022" s="66" t="s">
        <v>383</v>
      </c>
      <c r="E1022" s="41" t="s">
        <v>1230</v>
      </c>
      <c r="F1022" s="41" t="s">
        <v>1204</v>
      </c>
      <c r="G1022" s="41" t="s">
        <v>2342</v>
      </c>
      <c r="H1022" s="79">
        <v>723000000</v>
      </c>
      <c r="I1022" s="79">
        <v>723000000</v>
      </c>
      <c r="J1022" s="95" t="s">
        <v>2072</v>
      </c>
      <c r="K1022" s="41" t="s">
        <v>1159</v>
      </c>
      <c r="L1022" s="41" t="s">
        <v>2343</v>
      </c>
    </row>
    <row r="1023" spans="2:12" ht="22.5">
      <c r="B1023" s="68" t="s">
        <v>2609</v>
      </c>
      <c r="C1023" s="116" t="s">
        <v>1231</v>
      </c>
      <c r="D1023" s="66" t="s">
        <v>1213</v>
      </c>
      <c r="E1023" s="41" t="s">
        <v>375</v>
      </c>
      <c r="F1023" s="41" t="s">
        <v>310</v>
      </c>
      <c r="G1023" s="41" t="s">
        <v>2342</v>
      </c>
      <c r="H1023" s="79">
        <v>14083888</v>
      </c>
      <c r="I1023" s="79">
        <v>14083888</v>
      </c>
      <c r="J1023" s="95" t="s">
        <v>2072</v>
      </c>
      <c r="K1023" s="41" t="s">
        <v>1159</v>
      </c>
      <c r="L1023" s="41" t="s">
        <v>2343</v>
      </c>
    </row>
    <row r="1024" spans="2:12" ht="22.5">
      <c r="B1024" s="68" t="s">
        <v>2609</v>
      </c>
      <c r="C1024" s="116" t="s">
        <v>1231</v>
      </c>
      <c r="D1024" s="66" t="s">
        <v>389</v>
      </c>
      <c r="E1024" s="41" t="s">
        <v>375</v>
      </c>
      <c r="F1024" s="41" t="s">
        <v>310</v>
      </c>
      <c r="G1024" s="41" t="s">
        <v>2342</v>
      </c>
      <c r="H1024" s="79">
        <v>14083888</v>
      </c>
      <c r="I1024" s="79">
        <v>14083888</v>
      </c>
      <c r="J1024" s="95" t="s">
        <v>2072</v>
      </c>
      <c r="K1024" s="41" t="s">
        <v>1159</v>
      </c>
      <c r="L1024" s="41" t="s">
        <v>2343</v>
      </c>
    </row>
    <row r="1025" spans="2:12" ht="22.5">
      <c r="B1025" s="68" t="s">
        <v>2609</v>
      </c>
      <c r="C1025" s="116" t="s">
        <v>1231</v>
      </c>
      <c r="D1025" s="66" t="s">
        <v>389</v>
      </c>
      <c r="E1025" s="41" t="s">
        <v>375</v>
      </c>
      <c r="F1025" s="41" t="s">
        <v>310</v>
      </c>
      <c r="G1025" s="41" t="s">
        <v>2342</v>
      </c>
      <c r="H1025" s="79">
        <v>14083888</v>
      </c>
      <c r="I1025" s="79">
        <v>14083888</v>
      </c>
      <c r="J1025" s="95" t="s">
        <v>2072</v>
      </c>
      <c r="K1025" s="41" t="s">
        <v>1159</v>
      </c>
      <c r="L1025" s="41" t="s">
        <v>2343</v>
      </c>
    </row>
    <row r="1026" spans="2:12" ht="33.75">
      <c r="B1026" s="68" t="s">
        <v>2624</v>
      </c>
      <c r="C1026" s="116" t="s">
        <v>1232</v>
      </c>
      <c r="D1026" s="41" t="s">
        <v>1224</v>
      </c>
      <c r="E1026" s="41" t="s">
        <v>1017</v>
      </c>
      <c r="F1026" s="41" t="s">
        <v>1204</v>
      </c>
      <c r="G1026" s="41" t="s">
        <v>2342</v>
      </c>
      <c r="H1026" s="79">
        <v>2110040000</v>
      </c>
      <c r="I1026" s="79">
        <v>2110040000</v>
      </c>
      <c r="J1026" s="95" t="s">
        <v>2115</v>
      </c>
      <c r="K1026" s="41" t="s">
        <v>1159</v>
      </c>
      <c r="L1026" s="41" t="s">
        <v>2343</v>
      </c>
    </row>
    <row r="1027" spans="2:12" ht="22.5">
      <c r="B1027" s="68" t="s">
        <v>1689</v>
      </c>
      <c r="C1027" s="116" t="s">
        <v>1233</v>
      </c>
      <c r="D1027" s="66" t="s">
        <v>383</v>
      </c>
      <c r="E1027" s="41" t="s">
        <v>60</v>
      </c>
      <c r="F1027" s="41" t="s">
        <v>108</v>
      </c>
      <c r="G1027" s="41" t="s">
        <v>2342</v>
      </c>
      <c r="H1027" s="79">
        <v>14417507</v>
      </c>
      <c r="I1027" s="79">
        <v>14417507</v>
      </c>
      <c r="J1027" s="95" t="s">
        <v>2072</v>
      </c>
      <c r="K1027" s="41" t="s">
        <v>1159</v>
      </c>
      <c r="L1027" s="41" t="s">
        <v>2343</v>
      </c>
    </row>
    <row r="1028" spans="2:12" ht="22.5">
      <c r="B1028" s="68" t="s">
        <v>2610</v>
      </c>
      <c r="C1028" s="116" t="s">
        <v>1234</v>
      </c>
      <c r="D1028" s="66" t="s">
        <v>383</v>
      </c>
      <c r="E1028" s="41" t="s">
        <v>57</v>
      </c>
      <c r="F1028" s="41" t="s">
        <v>1187</v>
      </c>
      <c r="G1028" s="41" t="s">
        <v>2342</v>
      </c>
      <c r="H1028" s="79">
        <v>14820491</v>
      </c>
      <c r="I1028" s="79">
        <v>14820491</v>
      </c>
      <c r="J1028" s="95" t="s">
        <v>2072</v>
      </c>
      <c r="K1028" s="41" t="s">
        <v>1159</v>
      </c>
      <c r="L1028" s="41" t="s">
        <v>2343</v>
      </c>
    </row>
    <row r="1029" spans="2:12" ht="22.5">
      <c r="B1029" s="68" t="s">
        <v>2625</v>
      </c>
      <c r="C1029" s="116" t="s">
        <v>1235</v>
      </c>
      <c r="D1029" s="66" t="s">
        <v>383</v>
      </c>
      <c r="E1029" s="41" t="s">
        <v>57</v>
      </c>
      <c r="F1029" s="41" t="s">
        <v>1187</v>
      </c>
      <c r="G1029" s="41" t="s">
        <v>2342</v>
      </c>
      <c r="H1029" s="79">
        <v>99143666</v>
      </c>
      <c r="I1029" s="79">
        <v>99143666</v>
      </c>
      <c r="J1029" s="95" t="s">
        <v>2072</v>
      </c>
      <c r="K1029" s="41" t="s">
        <v>1159</v>
      </c>
      <c r="L1029" s="41" t="s">
        <v>2343</v>
      </c>
    </row>
    <row r="1030" spans="2:12" ht="22.5">
      <c r="B1030" s="68" t="s">
        <v>2626</v>
      </c>
      <c r="C1030" s="116" t="s">
        <v>1236</v>
      </c>
      <c r="D1030" s="66" t="s">
        <v>383</v>
      </c>
      <c r="E1030" s="41" t="s">
        <v>177</v>
      </c>
      <c r="F1030" s="41" t="s">
        <v>318</v>
      </c>
      <c r="G1030" s="41" t="s">
        <v>2342</v>
      </c>
      <c r="H1030" s="79">
        <v>38962068</v>
      </c>
      <c r="I1030" s="79">
        <v>38962068</v>
      </c>
      <c r="J1030" s="95" t="s">
        <v>2072</v>
      </c>
      <c r="K1030" s="41" t="s">
        <v>1159</v>
      </c>
      <c r="L1030" s="41" t="s">
        <v>2343</v>
      </c>
    </row>
    <row r="1031" spans="2:12" ht="22.5">
      <c r="B1031" s="68" t="s">
        <v>2627</v>
      </c>
      <c r="C1031" s="116" t="s">
        <v>1237</v>
      </c>
      <c r="D1031" s="66" t="s">
        <v>383</v>
      </c>
      <c r="E1031" s="41" t="s">
        <v>57</v>
      </c>
      <c r="F1031" s="41" t="s">
        <v>1187</v>
      </c>
      <c r="G1031" s="41" t="s">
        <v>2342</v>
      </c>
      <c r="H1031" s="79">
        <v>45807496</v>
      </c>
      <c r="I1031" s="79">
        <v>45807496</v>
      </c>
      <c r="J1031" s="95" t="s">
        <v>2345</v>
      </c>
      <c r="K1031" s="41" t="s">
        <v>1159</v>
      </c>
      <c r="L1031" s="41" t="s">
        <v>2343</v>
      </c>
    </row>
    <row r="1032" spans="2:12" ht="22.5">
      <c r="B1032" s="68" t="s">
        <v>2478</v>
      </c>
      <c r="C1032" s="116" t="s">
        <v>1238</v>
      </c>
      <c r="D1032" s="66" t="s">
        <v>389</v>
      </c>
      <c r="E1032" s="41" t="s">
        <v>187</v>
      </c>
      <c r="F1032" s="41" t="s">
        <v>1239</v>
      </c>
      <c r="G1032" s="41" t="s">
        <v>2342</v>
      </c>
      <c r="H1032" s="79">
        <v>200000000</v>
      </c>
      <c r="I1032" s="79">
        <v>200000000</v>
      </c>
      <c r="J1032" s="95" t="s">
        <v>2072</v>
      </c>
      <c r="K1032" s="41" t="s">
        <v>1159</v>
      </c>
      <c r="L1032" s="41" t="s">
        <v>2343</v>
      </c>
    </row>
    <row r="1033" spans="2:12" ht="22.5">
      <c r="B1033" s="68">
        <v>43211700</v>
      </c>
      <c r="C1033" s="116" t="s">
        <v>1240</v>
      </c>
      <c r="D1033" s="66" t="s">
        <v>1224</v>
      </c>
      <c r="E1033" s="41" t="s">
        <v>57</v>
      </c>
      <c r="F1033" s="41" t="s">
        <v>1187</v>
      </c>
      <c r="G1033" s="41" t="s">
        <v>2342</v>
      </c>
      <c r="H1033" s="79">
        <v>1050000000</v>
      </c>
      <c r="I1033" s="79">
        <v>1050000000</v>
      </c>
      <c r="J1033" s="95" t="s">
        <v>2345</v>
      </c>
      <c r="K1033" s="41" t="s">
        <v>1159</v>
      </c>
      <c r="L1033" s="41" t="s">
        <v>2343</v>
      </c>
    </row>
    <row r="1034" spans="2:12" ht="22.5">
      <c r="B1034" s="68" t="s">
        <v>2628</v>
      </c>
      <c r="C1034" s="116" t="s">
        <v>1241</v>
      </c>
      <c r="D1034" s="66" t="s">
        <v>669</v>
      </c>
      <c r="E1034" s="41" t="s">
        <v>824</v>
      </c>
      <c r="F1034" s="41" t="s">
        <v>1242</v>
      </c>
      <c r="G1034" s="41" t="s">
        <v>2342</v>
      </c>
      <c r="H1034" s="79">
        <v>3824807397</v>
      </c>
      <c r="I1034" s="79">
        <v>3824807397</v>
      </c>
      <c r="J1034" s="95" t="s">
        <v>2072</v>
      </c>
      <c r="K1034" s="41" t="s">
        <v>1159</v>
      </c>
      <c r="L1034" s="41" t="s">
        <v>2343</v>
      </c>
    </row>
    <row r="1035" spans="2:12" ht="22.5">
      <c r="B1035" s="68" t="s">
        <v>2629</v>
      </c>
      <c r="C1035" s="116" t="s">
        <v>1243</v>
      </c>
      <c r="D1035" s="66" t="s">
        <v>983</v>
      </c>
      <c r="E1035" s="41" t="s">
        <v>172</v>
      </c>
      <c r="F1035" s="41" t="s">
        <v>1187</v>
      </c>
      <c r="G1035" s="41" t="s">
        <v>2342</v>
      </c>
      <c r="H1035" s="79">
        <v>587768734</v>
      </c>
      <c r="I1035" s="79">
        <v>587768734</v>
      </c>
      <c r="J1035" s="95" t="s">
        <v>2072</v>
      </c>
      <c r="K1035" s="41" t="s">
        <v>1159</v>
      </c>
      <c r="L1035" s="41" t="s">
        <v>2343</v>
      </c>
    </row>
    <row r="1036" spans="2:12" ht="22.5">
      <c r="B1036" s="68" t="s">
        <v>2630</v>
      </c>
      <c r="C1036" s="116" t="s">
        <v>1244</v>
      </c>
      <c r="D1036" s="41" t="s">
        <v>383</v>
      </c>
      <c r="E1036" s="41" t="s">
        <v>57</v>
      </c>
      <c r="F1036" s="41" t="s">
        <v>1245</v>
      </c>
      <c r="G1036" s="41" t="s">
        <v>2342</v>
      </c>
      <c r="H1036" s="79">
        <v>31976650</v>
      </c>
      <c r="I1036" s="79">
        <v>31976650</v>
      </c>
      <c r="J1036" s="95" t="s">
        <v>2072</v>
      </c>
      <c r="K1036" s="41" t="s">
        <v>1159</v>
      </c>
      <c r="L1036" s="41" t="s">
        <v>2343</v>
      </c>
    </row>
    <row r="1037" spans="2:12" ht="22.5">
      <c r="B1037" s="68" t="s">
        <v>2631</v>
      </c>
      <c r="C1037" s="116" t="s">
        <v>1246</v>
      </c>
      <c r="D1037" s="41" t="s">
        <v>688</v>
      </c>
      <c r="E1037" s="41" t="s">
        <v>57</v>
      </c>
      <c r="F1037" s="41" t="s">
        <v>1187</v>
      </c>
      <c r="G1037" s="41" t="s">
        <v>2342</v>
      </c>
      <c r="H1037" s="79">
        <v>19099732</v>
      </c>
      <c r="I1037" s="79">
        <v>19099732</v>
      </c>
      <c r="J1037" s="95" t="s">
        <v>2072</v>
      </c>
      <c r="K1037" s="41" t="s">
        <v>1159</v>
      </c>
      <c r="L1037" s="41" t="s">
        <v>2343</v>
      </c>
    </row>
    <row r="1038" spans="2:12" ht="22.5">
      <c r="B1038" s="68">
        <v>60121104</v>
      </c>
      <c r="C1038" s="116" t="s">
        <v>1199</v>
      </c>
      <c r="D1038" s="41" t="s">
        <v>1198</v>
      </c>
      <c r="E1038" s="41" t="s">
        <v>177</v>
      </c>
      <c r="F1038" s="41" t="s">
        <v>1183</v>
      </c>
      <c r="G1038" s="41" t="s">
        <v>2342</v>
      </c>
      <c r="H1038" s="79">
        <v>60905858</v>
      </c>
      <c r="I1038" s="79">
        <v>60905858</v>
      </c>
      <c r="J1038" s="41" t="s">
        <v>2072</v>
      </c>
      <c r="K1038" s="41" t="s">
        <v>1159</v>
      </c>
      <c r="L1038" s="41" t="s">
        <v>2343</v>
      </c>
    </row>
    <row r="1039" spans="2:12" ht="22.5">
      <c r="B1039" s="68" t="s">
        <v>2632</v>
      </c>
      <c r="C1039" s="116" t="s">
        <v>1247</v>
      </c>
      <c r="D1039" s="41" t="s">
        <v>383</v>
      </c>
      <c r="E1039" s="41" t="s">
        <v>57</v>
      </c>
      <c r="F1039" s="41" t="s">
        <v>1187</v>
      </c>
      <c r="G1039" s="41" t="s">
        <v>2342</v>
      </c>
      <c r="H1039" s="79">
        <v>76094396</v>
      </c>
      <c r="I1039" s="79">
        <v>76094396</v>
      </c>
      <c r="J1039" s="41" t="s">
        <v>2072</v>
      </c>
      <c r="K1039" s="41" t="s">
        <v>1159</v>
      </c>
      <c r="L1039" s="41" t="s">
        <v>2343</v>
      </c>
    </row>
    <row r="1040" spans="2:12" ht="22.5">
      <c r="B1040" s="68">
        <v>95121503</v>
      </c>
      <c r="C1040" s="116" t="s">
        <v>1248</v>
      </c>
      <c r="D1040" s="41" t="s">
        <v>688</v>
      </c>
      <c r="E1040" s="41" t="s">
        <v>1249</v>
      </c>
      <c r="F1040" s="41" t="s">
        <v>1227</v>
      </c>
      <c r="G1040" s="41" t="s">
        <v>2342</v>
      </c>
      <c r="H1040" s="79">
        <v>1318105002</v>
      </c>
      <c r="I1040" s="79">
        <v>1318105002</v>
      </c>
      <c r="J1040" s="41" t="s">
        <v>2072</v>
      </c>
      <c r="K1040" s="41" t="s">
        <v>1159</v>
      </c>
      <c r="L1040" s="41" t="s">
        <v>2343</v>
      </c>
    </row>
    <row r="1041" spans="2:12" ht="22.5">
      <c r="B1041" s="68" t="s">
        <v>2633</v>
      </c>
      <c r="C1041" s="116" t="s">
        <v>1250</v>
      </c>
      <c r="D1041" s="41" t="s">
        <v>1251</v>
      </c>
      <c r="E1041" s="41" t="s">
        <v>918</v>
      </c>
      <c r="F1041" s="41" t="s">
        <v>1204</v>
      </c>
      <c r="G1041" s="41" t="s">
        <v>2342</v>
      </c>
      <c r="H1041" s="79">
        <v>1017376619</v>
      </c>
      <c r="I1041" s="79">
        <v>1017376619</v>
      </c>
      <c r="J1041" s="41" t="s">
        <v>2115</v>
      </c>
      <c r="K1041" s="41" t="s">
        <v>1159</v>
      </c>
      <c r="L1041" s="41" t="s">
        <v>2343</v>
      </c>
    </row>
    <row r="1042" spans="2:12" ht="45">
      <c r="B1042" s="68" t="s">
        <v>2503</v>
      </c>
      <c r="C1042" s="113" t="s">
        <v>1252</v>
      </c>
      <c r="D1042" s="43" t="s">
        <v>1253</v>
      </c>
      <c r="E1042" s="43" t="s">
        <v>161</v>
      </c>
      <c r="F1042" s="43" t="s">
        <v>48</v>
      </c>
      <c r="G1042" s="23" t="s">
        <v>2076</v>
      </c>
      <c r="H1042" s="79">
        <v>35000000</v>
      </c>
      <c r="I1042" s="79">
        <v>35000000</v>
      </c>
      <c r="J1042" s="23" t="s">
        <v>2072</v>
      </c>
      <c r="K1042" s="43" t="s">
        <v>1262</v>
      </c>
      <c r="L1042" s="43" t="s">
        <v>2346</v>
      </c>
    </row>
    <row r="1043" spans="2:12" ht="45">
      <c r="B1043" s="68" t="s">
        <v>2503</v>
      </c>
      <c r="C1043" s="113" t="s">
        <v>1254</v>
      </c>
      <c r="D1043" s="43" t="s">
        <v>1255</v>
      </c>
      <c r="E1043" s="43" t="s">
        <v>161</v>
      </c>
      <c r="F1043" s="43" t="s">
        <v>48</v>
      </c>
      <c r="G1043" s="23" t="s">
        <v>2076</v>
      </c>
      <c r="H1043" s="79">
        <v>35000000</v>
      </c>
      <c r="I1043" s="79">
        <v>35000000</v>
      </c>
      <c r="J1043" s="23" t="s">
        <v>2072</v>
      </c>
      <c r="K1043" s="43" t="s">
        <v>1262</v>
      </c>
      <c r="L1043" s="43" t="s">
        <v>2346</v>
      </c>
    </row>
    <row r="1044" spans="2:12" ht="45">
      <c r="B1044" s="68" t="s">
        <v>2503</v>
      </c>
      <c r="C1044" s="113" t="s">
        <v>1256</v>
      </c>
      <c r="D1044" s="43" t="s">
        <v>1257</v>
      </c>
      <c r="E1044" s="43" t="s">
        <v>157</v>
      </c>
      <c r="F1044" s="43" t="s">
        <v>48</v>
      </c>
      <c r="G1044" s="23" t="s">
        <v>2076</v>
      </c>
      <c r="H1044" s="79">
        <v>20000000</v>
      </c>
      <c r="I1044" s="79">
        <v>20000000</v>
      </c>
      <c r="J1044" s="23" t="s">
        <v>2072</v>
      </c>
      <c r="K1044" s="43" t="s">
        <v>1262</v>
      </c>
      <c r="L1044" s="43" t="s">
        <v>2346</v>
      </c>
    </row>
    <row r="1045" spans="2:12" ht="45">
      <c r="B1045" s="68" t="s">
        <v>2634</v>
      </c>
      <c r="C1045" s="113" t="s">
        <v>1258</v>
      </c>
      <c r="D1045" s="43" t="s">
        <v>1259</v>
      </c>
      <c r="E1045" s="43" t="s">
        <v>60</v>
      </c>
      <c r="F1045" s="43" t="s">
        <v>48</v>
      </c>
      <c r="G1045" s="23" t="s">
        <v>2076</v>
      </c>
      <c r="H1045" s="79">
        <v>20000000</v>
      </c>
      <c r="I1045" s="79">
        <v>20000000</v>
      </c>
      <c r="J1045" s="23" t="s">
        <v>2072</v>
      </c>
      <c r="K1045" s="43" t="s">
        <v>1262</v>
      </c>
      <c r="L1045" s="43" t="s">
        <v>2346</v>
      </c>
    </row>
    <row r="1046" spans="2:12" ht="45">
      <c r="B1046" s="68" t="s">
        <v>2503</v>
      </c>
      <c r="C1046" s="113" t="s">
        <v>1260</v>
      </c>
      <c r="D1046" s="23" t="s">
        <v>1261</v>
      </c>
      <c r="E1046" s="23" t="s">
        <v>1262</v>
      </c>
      <c r="F1046" s="23" t="s">
        <v>1262</v>
      </c>
      <c r="G1046" s="23" t="s">
        <v>2076</v>
      </c>
      <c r="H1046" s="79">
        <v>40000000</v>
      </c>
      <c r="I1046" s="79">
        <v>40000000</v>
      </c>
      <c r="J1046" s="23" t="s">
        <v>2072</v>
      </c>
      <c r="K1046" s="23" t="s">
        <v>1262</v>
      </c>
      <c r="L1046" s="43" t="s">
        <v>2346</v>
      </c>
    </row>
    <row r="1047" spans="2:12" ht="45">
      <c r="B1047" s="68" t="s">
        <v>2634</v>
      </c>
      <c r="C1047" s="113" t="s">
        <v>1263</v>
      </c>
      <c r="D1047" s="23" t="s">
        <v>1261</v>
      </c>
      <c r="E1047" s="23" t="s">
        <v>1262</v>
      </c>
      <c r="F1047" s="23" t="s">
        <v>1262</v>
      </c>
      <c r="G1047" s="23" t="s">
        <v>2076</v>
      </c>
      <c r="H1047" s="79">
        <v>20000000</v>
      </c>
      <c r="I1047" s="79">
        <v>20000000</v>
      </c>
      <c r="J1047" s="23" t="s">
        <v>2072</v>
      </c>
      <c r="K1047" s="23" t="s">
        <v>1262</v>
      </c>
      <c r="L1047" s="43" t="s">
        <v>2346</v>
      </c>
    </row>
    <row r="1048" spans="2:12" ht="45">
      <c r="B1048" s="68" t="s">
        <v>2635</v>
      </c>
      <c r="C1048" s="113" t="s">
        <v>1264</v>
      </c>
      <c r="D1048" s="43" t="s">
        <v>1265</v>
      </c>
      <c r="E1048" s="43" t="s">
        <v>157</v>
      </c>
      <c r="F1048" s="43" t="s">
        <v>387</v>
      </c>
      <c r="G1048" s="23" t="s">
        <v>2076</v>
      </c>
      <c r="H1048" s="79">
        <v>130000000</v>
      </c>
      <c r="I1048" s="79">
        <v>130000000</v>
      </c>
      <c r="J1048" s="23" t="s">
        <v>2072</v>
      </c>
      <c r="K1048" s="43" t="s">
        <v>1262</v>
      </c>
      <c r="L1048" s="43" t="s">
        <v>2346</v>
      </c>
    </row>
    <row r="1049" spans="2:12" ht="45">
      <c r="B1049" s="68" t="s">
        <v>2636</v>
      </c>
      <c r="C1049" s="113" t="s">
        <v>1266</v>
      </c>
      <c r="D1049" s="43" t="s">
        <v>1265</v>
      </c>
      <c r="E1049" s="43" t="s">
        <v>172</v>
      </c>
      <c r="F1049" s="43" t="s">
        <v>48</v>
      </c>
      <c r="G1049" s="23" t="s">
        <v>2076</v>
      </c>
      <c r="H1049" s="79">
        <v>60000000</v>
      </c>
      <c r="I1049" s="79">
        <v>60000000</v>
      </c>
      <c r="J1049" s="23" t="s">
        <v>2072</v>
      </c>
      <c r="K1049" s="43" t="s">
        <v>1262</v>
      </c>
      <c r="L1049" s="43" t="s">
        <v>2346</v>
      </c>
    </row>
    <row r="1050" spans="2:12" ht="45">
      <c r="B1050" s="68" t="s">
        <v>2493</v>
      </c>
      <c r="C1050" s="113" t="s">
        <v>1267</v>
      </c>
      <c r="D1050" s="43" t="s">
        <v>1261</v>
      </c>
      <c r="E1050" s="43" t="s">
        <v>1262</v>
      </c>
      <c r="F1050" s="43" t="s">
        <v>1262</v>
      </c>
      <c r="G1050" s="23" t="s">
        <v>2076</v>
      </c>
      <c r="H1050" s="79">
        <v>20000000</v>
      </c>
      <c r="I1050" s="79">
        <v>20000000</v>
      </c>
      <c r="J1050" s="23" t="s">
        <v>2072</v>
      </c>
      <c r="K1050" s="23" t="s">
        <v>1262</v>
      </c>
      <c r="L1050" s="43" t="s">
        <v>2346</v>
      </c>
    </row>
    <row r="1051" spans="2:12" ht="45">
      <c r="B1051" s="68" t="s">
        <v>2634</v>
      </c>
      <c r="C1051" s="113" t="s">
        <v>1268</v>
      </c>
      <c r="D1051" s="23" t="s">
        <v>1269</v>
      </c>
      <c r="E1051" s="23" t="s">
        <v>161</v>
      </c>
      <c r="F1051" s="23" t="s">
        <v>53</v>
      </c>
      <c r="G1051" s="23" t="s">
        <v>2076</v>
      </c>
      <c r="H1051" s="79">
        <v>260000000</v>
      </c>
      <c r="I1051" s="79">
        <v>260000000</v>
      </c>
      <c r="J1051" s="23" t="s">
        <v>2072</v>
      </c>
      <c r="K1051" s="23" t="s">
        <v>1262</v>
      </c>
      <c r="L1051" s="43" t="s">
        <v>2346</v>
      </c>
    </row>
    <row r="1052" spans="2:12" ht="45">
      <c r="B1052" s="68" t="s">
        <v>2634</v>
      </c>
      <c r="C1052" s="113" t="s">
        <v>1270</v>
      </c>
      <c r="D1052" s="43" t="s">
        <v>1271</v>
      </c>
      <c r="E1052" s="43" t="s">
        <v>177</v>
      </c>
      <c r="F1052" s="43" t="s">
        <v>48</v>
      </c>
      <c r="G1052" s="23" t="s">
        <v>2076</v>
      </c>
      <c r="H1052" s="79">
        <v>40000000</v>
      </c>
      <c r="I1052" s="79">
        <v>40000000</v>
      </c>
      <c r="J1052" s="23" t="s">
        <v>2072</v>
      </c>
      <c r="K1052" s="43" t="s">
        <v>1262</v>
      </c>
      <c r="L1052" s="43" t="s">
        <v>2346</v>
      </c>
    </row>
    <row r="1053" spans="2:12" ht="45">
      <c r="B1053" s="68" t="s">
        <v>2634</v>
      </c>
      <c r="C1053" s="113" t="s">
        <v>1272</v>
      </c>
      <c r="D1053" s="43" t="s">
        <v>1261</v>
      </c>
      <c r="E1053" s="43" t="s">
        <v>1262</v>
      </c>
      <c r="F1053" s="43" t="s">
        <v>1262</v>
      </c>
      <c r="G1053" s="23" t="s">
        <v>2076</v>
      </c>
      <c r="H1053" s="79">
        <v>100000000</v>
      </c>
      <c r="I1053" s="79">
        <v>100000000</v>
      </c>
      <c r="J1053" s="23" t="s">
        <v>2072</v>
      </c>
      <c r="K1053" s="43" t="s">
        <v>1262</v>
      </c>
      <c r="L1053" s="43" t="s">
        <v>2346</v>
      </c>
    </row>
    <row r="1054" spans="2:12" ht="45">
      <c r="B1054" s="68" t="s">
        <v>2634</v>
      </c>
      <c r="C1054" s="113" t="s">
        <v>1273</v>
      </c>
      <c r="D1054" s="23" t="s">
        <v>1274</v>
      </c>
      <c r="E1054" s="23" t="s">
        <v>157</v>
      </c>
      <c r="F1054" s="23" t="s">
        <v>48</v>
      </c>
      <c r="G1054" s="23" t="s">
        <v>2076</v>
      </c>
      <c r="H1054" s="79">
        <v>43000000</v>
      </c>
      <c r="I1054" s="79">
        <v>43000000</v>
      </c>
      <c r="J1054" s="23" t="s">
        <v>2072</v>
      </c>
      <c r="K1054" s="23" t="s">
        <v>1262</v>
      </c>
      <c r="L1054" s="43" t="s">
        <v>2346</v>
      </c>
    </row>
    <row r="1055" spans="2:12" ht="45">
      <c r="B1055" s="68" t="s">
        <v>2637</v>
      </c>
      <c r="C1055" s="113" t="s">
        <v>1275</v>
      </c>
      <c r="D1055" s="43" t="s">
        <v>1276</v>
      </c>
      <c r="E1055" s="43" t="s">
        <v>187</v>
      </c>
      <c r="F1055" s="43" t="s">
        <v>48</v>
      </c>
      <c r="G1055" s="23" t="s">
        <v>2076</v>
      </c>
      <c r="H1055" s="79">
        <v>10000000</v>
      </c>
      <c r="I1055" s="79">
        <v>10000000</v>
      </c>
      <c r="J1055" s="23" t="s">
        <v>2072</v>
      </c>
      <c r="K1055" s="43" t="s">
        <v>1262</v>
      </c>
      <c r="L1055" s="43" t="s">
        <v>2346</v>
      </c>
    </row>
    <row r="1056" spans="2:12" ht="45">
      <c r="B1056" s="68" t="s">
        <v>2638</v>
      </c>
      <c r="C1056" s="113" t="s">
        <v>1277</v>
      </c>
      <c r="D1056" s="23" t="s">
        <v>812</v>
      </c>
      <c r="E1056" s="23" t="s">
        <v>187</v>
      </c>
      <c r="F1056" s="23" t="s">
        <v>387</v>
      </c>
      <c r="G1056" s="23" t="s">
        <v>2076</v>
      </c>
      <c r="H1056" s="79">
        <v>12000000</v>
      </c>
      <c r="I1056" s="79">
        <v>12000000</v>
      </c>
      <c r="J1056" s="23" t="s">
        <v>2072</v>
      </c>
      <c r="K1056" s="23" t="s">
        <v>1262</v>
      </c>
      <c r="L1056" s="43" t="s">
        <v>2346</v>
      </c>
    </row>
    <row r="1057" spans="2:12" ht="45">
      <c r="B1057" s="68" t="s">
        <v>2639</v>
      </c>
      <c r="C1057" s="113" t="s">
        <v>1278</v>
      </c>
      <c r="D1057" s="43" t="s">
        <v>1279</v>
      </c>
      <c r="E1057" s="43" t="s">
        <v>52</v>
      </c>
      <c r="F1057" s="43" t="s">
        <v>53</v>
      </c>
      <c r="G1057" s="23" t="s">
        <v>2076</v>
      </c>
      <c r="H1057" s="79">
        <v>78000000</v>
      </c>
      <c r="I1057" s="79">
        <v>78000000</v>
      </c>
      <c r="J1057" s="23" t="s">
        <v>2072</v>
      </c>
      <c r="K1057" s="43" t="s">
        <v>1262</v>
      </c>
      <c r="L1057" s="43" t="s">
        <v>2346</v>
      </c>
    </row>
    <row r="1058" spans="2:12" ht="45">
      <c r="B1058" s="68" t="s">
        <v>2640</v>
      </c>
      <c r="C1058" s="113" t="s">
        <v>1280</v>
      </c>
      <c r="D1058" s="43" t="s">
        <v>1265</v>
      </c>
      <c r="E1058" s="23" t="s">
        <v>187</v>
      </c>
      <c r="F1058" s="23" t="s">
        <v>48</v>
      </c>
      <c r="G1058" s="23" t="s">
        <v>2076</v>
      </c>
      <c r="H1058" s="79">
        <v>11300000</v>
      </c>
      <c r="I1058" s="79">
        <v>11300000</v>
      </c>
      <c r="J1058" s="23" t="s">
        <v>2072</v>
      </c>
      <c r="K1058" s="23" t="s">
        <v>1262</v>
      </c>
      <c r="L1058" s="43" t="s">
        <v>2346</v>
      </c>
    </row>
    <row r="1059" spans="2:12" ht="45">
      <c r="B1059" s="68" t="s">
        <v>2639</v>
      </c>
      <c r="C1059" s="113" t="s">
        <v>1281</v>
      </c>
      <c r="D1059" s="23" t="s">
        <v>1282</v>
      </c>
      <c r="E1059" s="23" t="s">
        <v>157</v>
      </c>
      <c r="F1059" s="23" t="s">
        <v>48</v>
      </c>
      <c r="G1059" s="23" t="s">
        <v>2076</v>
      </c>
      <c r="H1059" s="79">
        <v>35000000</v>
      </c>
      <c r="I1059" s="79">
        <v>35000000</v>
      </c>
      <c r="J1059" s="23" t="s">
        <v>2072</v>
      </c>
      <c r="K1059" s="23" t="s">
        <v>1262</v>
      </c>
      <c r="L1059" s="43" t="s">
        <v>2346</v>
      </c>
    </row>
    <row r="1060" spans="2:12" ht="45">
      <c r="B1060" s="68">
        <v>42171917</v>
      </c>
      <c r="C1060" s="113" t="s">
        <v>1283</v>
      </c>
      <c r="D1060" s="23" t="s">
        <v>1284</v>
      </c>
      <c r="E1060" s="23" t="s">
        <v>187</v>
      </c>
      <c r="F1060" s="23" t="s">
        <v>48</v>
      </c>
      <c r="G1060" s="23" t="s">
        <v>2076</v>
      </c>
      <c r="H1060" s="79">
        <v>24000000</v>
      </c>
      <c r="I1060" s="79">
        <v>24000000</v>
      </c>
      <c r="J1060" s="23" t="s">
        <v>2072</v>
      </c>
      <c r="K1060" s="23" t="s">
        <v>1262</v>
      </c>
      <c r="L1060" s="43" t="s">
        <v>2346</v>
      </c>
    </row>
    <row r="1061" spans="2:12" ht="45">
      <c r="B1061" s="68" t="s">
        <v>2641</v>
      </c>
      <c r="C1061" s="113" t="s">
        <v>1285</v>
      </c>
      <c r="D1061" s="43" t="s">
        <v>1286</v>
      </c>
      <c r="E1061" s="43" t="s">
        <v>52</v>
      </c>
      <c r="F1061" s="43" t="s">
        <v>48</v>
      </c>
      <c r="G1061" s="23" t="s">
        <v>2076</v>
      </c>
      <c r="H1061" s="79">
        <v>42500000</v>
      </c>
      <c r="I1061" s="79">
        <v>42500000</v>
      </c>
      <c r="J1061" s="23" t="s">
        <v>2072</v>
      </c>
      <c r="K1061" s="43" t="s">
        <v>1262</v>
      </c>
      <c r="L1061" s="43" t="s">
        <v>2346</v>
      </c>
    </row>
    <row r="1062" spans="2:12" ht="45">
      <c r="B1062" s="68" t="s">
        <v>2503</v>
      </c>
      <c r="C1062" s="113" t="s">
        <v>1287</v>
      </c>
      <c r="D1062" s="43" t="s">
        <v>1284</v>
      </c>
      <c r="E1062" s="43" t="s">
        <v>57</v>
      </c>
      <c r="F1062" s="43" t="s">
        <v>48</v>
      </c>
      <c r="G1062" s="23" t="s">
        <v>2076</v>
      </c>
      <c r="H1062" s="79">
        <v>30000000</v>
      </c>
      <c r="I1062" s="79">
        <v>30000000</v>
      </c>
      <c r="J1062" s="23" t="s">
        <v>2072</v>
      </c>
      <c r="K1062" s="43" t="s">
        <v>1262</v>
      </c>
      <c r="L1062" s="43" t="s">
        <v>2346</v>
      </c>
    </row>
    <row r="1063" spans="2:12" ht="45">
      <c r="B1063" s="68" t="s">
        <v>2634</v>
      </c>
      <c r="C1063" s="113" t="s">
        <v>1288</v>
      </c>
      <c r="D1063" s="43" t="s">
        <v>1289</v>
      </c>
      <c r="E1063" s="43" t="s">
        <v>52</v>
      </c>
      <c r="F1063" s="43" t="s">
        <v>53</v>
      </c>
      <c r="G1063" s="23" t="s">
        <v>2076</v>
      </c>
      <c r="H1063" s="79">
        <v>100000000</v>
      </c>
      <c r="I1063" s="79">
        <v>100000000</v>
      </c>
      <c r="J1063" s="23" t="s">
        <v>2072</v>
      </c>
      <c r="K1063" s="43" t="s">
        <v>1262</v>
      </c>
      <c r="L1063" s="43" t="s">
        <v>2346</v>
      </c>
    </row>
    <row r="1064" spans="2:12" ht="45">
      <c r="B1064" s="68" t="s">
        <v>2503</v>
      </c>
      <c r="C1064" s="113" t="s">
        <v>1290</v>
      </c>
      <c r="D1064" s="43" t="s">
        <v>1291</v>
      </c>
      <c r="E1064" s="43" t="s">
        <v>57</v>
      </c>
      <c r="F1064" s="43" t="s">
        <v>48</v>
      </c>
      <c r="G1064" s="23" t="s">
        <v>2076</v>
      </c>
      <c r="H1064" s="79">
        <v>50000000</v>
      </c>
      <c r="I1064" s="79">
        <v>50000000</v>
      </c>
      <c r="J1064" s="23" t="s">
        <v>2072</v>
      </c>
      <c r="K1064" s="43" t="s">
        <v>1262</v>
      </c>
      <c r="L1064" s="43" t="s">
        <v>2346</v>
      </c>
    </row>
    <row r="1065" spans="2:12" ht="45">
      <c r="B1065" s="68" t="s">
        <v>2529</v>
      </c>
      <c r="C1065" s="113" t="s">
        <v>1292</v>
      </c>
      <c r="D1065" s="43" t="s">
        <v>1291</v>
      </c>
      <c r="E1065" s="43" t="s">
        <v>57</v>
      </c>
      <c r="F1065" s="43" t="s">
        <v>53</v>
      </c>
      <c r="G1065" s="23" t="s">
        <v>2076</v>
      </c>
      <c r="H1065" s="79">
        <v>150000000</v>
      </c>
      <c r="I1065" s="79">
        <v>150000000</v>
      </c>
      <c r="J1065" s="23" t="s">
        <v>2072</v>
      </c>
      <c r="K1065" s="43" t="s">
        <v>1262</v>
      </c>
      <c r="L1065" s="43" t="s">
        <v>2346</v>
      </c>
    </row>
    <row r="1066" spans="2:12" ht="45">
      <c r="B1066" s="68" t="s">
        <v>2642</v>
      </c>
      <c r="C1066" s="113" t="s">
        <v>1293</v>
      </c>
      <c r="D1066" s="43" t="s">
        <v>1284</v>
      </c>
      <c r="E1066" s="43" t="s">
        <v>177</v>
      </c>
      <c r="F1066" s="43" t="s">
        <v>48</v>
      </c>
      <c r="G1066" s="23" t="s">
        <v>2076</v>
      </c>
      <c r="H1066" s="79">
        <v>20000000</v>
      </c>
      <c r="I1066" s="79">
        <v>20000000</v>
      </c>
      <c r="J1066" s="23" t="s">
        <v>2072</v>
      </c>
      <c r="K1066" s="43" t="s">
        <v>1262</v>
      </c>
      <c r="L1066" s="43" t="s">
        <v>2346</v>
      </c>
    </row>
    <row r="1067" spans="2:12" ht="45">
      <c r="B1067" s="68" t="s">
        <v>2556</v>
      </c>
      <c r="C1067" s="113" t="s">
        <v>1294</v>
      </c>
      <c r="D1067" s="43" t="s">
        <v>1291</v>
      </c>
      <c r="E1067" s="43" t="s">
        <v>57</v>
      </c>
      <c r="F1067" s="43" t="s">
        <v>48</v>
      </c>
      <c r="G1067" s="23" t="s">
        <v>2076</v>
      </c>
      <c r="H1067" s="79">
        <v>50000000</v>
      </c>
      <c r="I1067" s="79">
        <v>50000000</v>
      </c>
      <c r="J1067" s="23" t="s">
        <v>2072</v>
      </c>
      <c r="K1067" s="43" t="s">
        <v>1262</v>
      </c>
      <c r="L1067" s="43" t="s">
        <v>2346</v>
      </c>
    </row>
    <row r="1068" spans="2:12" ht="45">
      <c r="B1068" s="68" t="s">
        <v>2643</v>
      </c>
      <c r="C1068" s="113" t="s">
        <v>1295</v>
      </c>
      <c r="D1068" s="43" t="s">
        <v>1296</v>
      </c>
      <c r="E1068" s="43" t="s">
        <v>187</v>
      </c>
      <c r="F1068" s="43" t="s">
        <v>48</v>
      </c>
      <c r="G1068" s="23" t="s">
        <v>2076</v>
      </c>
      <c r="H1068" s="79">
        <v>30000000</v>
      </c>
      <c r="I1068" s="79">
        <v>30000000</v>
      </c>
      <c r="J1068" s="23" t="s">
        <v>2072</v>
      </c>
      <c r="K1068" s="43" t="s">
        <v>1262</v>
      </c>
      <c r="L1068" s="43" t="s">
        <v>2346</v>
      </c>
    </row>
    <row r="1069" spans="2:12" ht="45">
      <c r="B1069" s="68" t="s">
        <v>2644</v>
      </c>
      <c r="C1069" s="113" t="s">
        <v>1297</v>
      </c>
      <c r="D1069" s="43" t="s">
        <v>812</v>
      </c>
      <c r="E1069" s="43" t="s">
        <v>44</v>
      </c>
      <c r="F1069" s="43" t="s">
        <v>387</v>
      </c>
      <c r="G1069" s="23" t="s">
        <v>2076</v>
      </c>
      <c r="H1069" s="79">
        <v>40000000</v>
      </c>
      <c r="I1069" s="79">
        <v>40000000</v>
      </c>
      <c r="J1069" s="23" t="s">
        <v>2072</v>
      </c>
      <c r="K1069" s="43" t="s">
        <v>1262</v>
      </c>
      <c r="L1069" s="43" t="s">
        <v>2346</v>
      </c>
    </row>
    <row r="1070" spans="2:12" ht="45">
      <c r="B1070" s="68" t="s">
        <v>2634</v>
      </c>
      <c r="C1070" s="113" t="s">
        <v>1298</v>
      </c>
      <c r="D1070" s="43" t="s">
        <v>1291</v>
      </c>
      <c r="E1070" s="43" t="s">
        <v>172</v>
      </c>
      <c r="F1070" s="43" t="s">
        <v>614</v>
      </c>
      <c r="G1070" s="23" t="s">
        <v>2076</v>
      </c>
      <c r="H1070" s="79">
        <v>157000000</v>
      </c>
      <c r="I1070" s="79">
        <v>157000000</v>
      </c>
      <c r="J1070" s="43" t="s">
        <v>2072</v>
      </c>
      <c r="K1070" s="23" t="s">
        <v>1262</v>
      </c>
      <c r="L1070" s="43" t="s">
        <v>2346</v>
      </c>
    </row>
    <row r="1071" spans="2:12" ht="45">
      <c r="B1071" s="68" t="s">
        <v>2498</v>
      </c>
      <c r="C1071" s="113" t="s">
        <v>1299</v>
      </c>
      <c r="D1071" s="43" t="s">
        <v>1291</v>
      </c>
      <c r="E1071" s="43" t="s">
        <v>172</v>
      </c>
      <c r="F1071" s="43" t="s">
        <v>1300</v>
      </c>
      <c r="G1071" s="23" t="s">
        <v>2076</v>
      </c>
      <c r="H1071" s="79">
        <v>58000000</v>
      </c>
      <c r="I1071" s="79">
        <v>58000000</v>
      </c>
      <c r="J1071" s="43" t="s">
        <v>2072</v>
      </c>
      <c r="K1071" s="23" t="s">
        <v>1262</v>
      </c>
      <c r="L1071" s="43" t="s">
        <v>2346</v>
      </c>
    </row>
    <row r="1072" spans="2:12" ht="45">
      <c r="B1072" s="68" t="s">
        <v>2510</v>
      </c>
      <c r="C1072" s="121" t="s">
        <v>1301</v>
      </c>
      <c r="D1072" s="67" t="s">
        <v>812</v>
      </c>
      <c r="E1072" s="43" t="s">
        <v>63</v>
      </c>
      <c r="F1072" s="43" t="s">
        <v>387</v>
      </c>
      <c r="G1072" s="23" t="s">
        <v>2076</v>
      </c>
      <c r="H1072" s="79">
        <v>41000000</v>
      </c>
      <c r="I1072" s="79">
        <v>41000000</v>
      </c>
      <c r="J1072" s="43" t="s">
        <v>2072</v>
      </c>
      <c r="K1072" s="43" t="s">
        <v>1262</v>
      </c>
      <c r="L1072" s="43" t="s">
        <v>2346</v>
      </c>
    </row>
    <row r="1073" spans="2:12" ht="45">
      <c r="B1073" s="68" t="s">
        <v>2645</v>
      </c>
      <c r="C1073" s="121" t="s">
        <v>1302</v>
      </c>
      <c r="D1073" s="67" t="s">
        <v>1303</v>
      </c>
      <c r="E1073" s="43" t="s">
        <v>63</v>
      </c>
      <c r="F1073" s="43" t="s">
        <v>1304</v>
      </c>
      <c r="G1073" s="23" t="s">
        <v>2076</v>
      </c>
      <c r="H1073" s="79">
        <v>7000000</v>
      </c>
      <c r="I1073" s="79">
        <v>7000000</v>
      </c>
      <c r="J1073" s="43" t="s">
        <v>2072</v>
      </c>
      <c r="K1073" s="43" t="s">
        <v>1262</v>
      </c>
      <c r="L1073" s="43" t="s">
        <v>2346</v>
      </c>
    </row>
    <row r="1074" spans="2:12" ht="45">
      <c r="B1074" s="68" t="s">
        <v>2646</v>
      </c>
      <c r="C1074" s="121" t="s">
        <v>1305</v>
      </c>
      <c r="D1074" s="43" t="s">
        <v>1306</v>
      </c>
      <c r="E1074" s="43" t="s">
        <v>1307</v>
      </c>
      <c r="F1074" s="43" t="s">
        <v>387</v>
      </c>
      <c r="G1074" s="23" t="s">
        <v>2076</v>
      </c>
      <c r="H1074" s="79">
        <v>15000000</v>
      </c>
      <c r="I1074" s="79">
        <v>15000000</v>
      </c>
      <c r="J1074" s="59" t="s">
        <v>1159</v>
      </c>
      <c r="K1074" s="32" t="s">
        <v>1159</v>
      </c>
      <c r="L1074" s="43" t="s">
        <v>2346</v>
      </c>
    </row>
    <row r="1075" spans="2:12" ht="45">
      <c r="B1075" s="68" t="s">
        <v>2646</v>
      </c>
      <c r="C1075" s="121" t="s">
        <v>1308</v>
      </c>
      <c r="D1075" s="43" t="s">
        <v>1309</v>
      </c>
      <c r="E1075" s="43" t="s">
        <v>1310</v>
      </c>
      <c r="F1075" s="43" t="s">
        <v>387</v>
      </c>
      <c r="G1075" s="23" t="s">
        <v>2076</v>
      </c>
      <c r="H1075" s="79">
        <v>15000000</v>
      </c>
      <c r="I1075" s="79">
        <v>15000000</v>
      </c>
      <c r="J1075" s="59" t="s">
        <v>1159</v>
      </c>
      <c r="K1075" s="32" t="s">
        <v>1159</v>
      </c>
      <c r="L1075" s="43" t="s">
        <v>2346</v>
      </c>
    </row>
    <row r="1076" spans="2:12" ht="45">
      <c r="B1076" s="68" t="s">
        <v>2647</v>
      </c>
      <c r="C1076" s="121" t="s">
        <v>1311</v>
      </c>
      <c r="D1076" s="43" t="s">
        <v>1312</v>
      </c>
      <c r="E1076" s="43" t="s">
        <v>1307</v>
      </c>
      <c r="F1076" s="43" t="s">
        <v>387</v>
      </c>
      <c r="G1076" s="43" t="s">
        <v>2076</v>
      </c>
      <c r="H1076" s="79">
        <v>10000000</v>
      </c>
      <c r="I1076" s="79">
        <v>10000000</v>
      </c>
      <c r="J1076" s="43" t="s">
        <v>2072</v>
      </c>
      <c r="K1076" s="43" t="s">
        <v>1262</v>
      </c>
      <c r="L1076" s="43" t="s">
        <v>2347</v>
      </c>
    </row>
    <row r="1077" spans="2:12" ht="45">
      <c r="B1077" s="68" t="s">
        <v>2648</v>
      </c>
      <c r="C1077" s="121" t="s">
        <v>1313</v>
      </c>
      <c r="D1077" s="43" t="s">
        <v>1314</v>
      </c>
      <c r="E1077" s="43" t="s">
        <v>157</v>
      </c>
      <c r="F1077" s="43" t="s">
        <v>387</v>
      </c>
      <c r="G1077" s="43" t="s">
        <v>2076</v>
      </c>
      <c r="H1077" s="79">
        <v>134125808</v>
      </c>
      <c r="I1077" s="79">
        <v>134125808</v>
      </c>
      <c r="J1077" s="43" t="s">
        <v>2072</v>
      </c>
      <c r="K1077" s="43" t="s">
        <v>1262</v>
      </c>
      <c r="L1077" s="43" t="s">
        <v>2347</v>
      </c>
    </row>
    <row r="1078" spans="2:12" ht="45">
      <c r="B1078" s="68" t="s">
        <v>2649</v>
      </c>
      <c r="C1078" s="113" t="s">
        <v>1315</v>
      </c>
      <c r="D1078" s="23" t="s">
        <v>1316</v>
      </c>
      <c r="E1078" s="23" t="s">
        <v>157</v>
      </c>
      <c r="F1078" s="23" t="s">
        <v>1300</v>
      </c>
      <c r="G1078" s="23" t="s">
        <v>2076</v>
      </c>
      <c r="H1078" s="79">
        <v>60000000</v>
      </c>
      <c r="I1078" s="79">
        <v>60000000</v>
      </c>
      <c r="J1078" s="59" t="s">
        <v>1159</v>
      </c>
      <c r="K1078" s="32" t="s">
        <v>1159</v>
      </c>
      <c r="L1078" s="43" t="s">
        <v>2347</v>
      </c>
    </row>
    <row r="1079" spans="2:12" ht="45">
      <c r="B1079" s="68" t="s">
        <v>2510</v>
      </c>
      <c r="C1079" s="113" t="s">
        <v>1317</v>
      </c>
      <c r="D1079" s="41" t="s">
        <v>812</v>
      </c>
      <c r="E1079" s="23" t="s">
        <v>1318</v>
      </c>
      <c r="F1079" s="23" t="s">
        <v>387</v>
      </c>
      <c r="G1079" s="23" t="s">
        <v>2348</v>
      </c>
      <c r="H1079" s="79">
        <v>63000000</v>
      </c>
      <c r="I1079" s="79">
        <v>63000000</v>
      </c>
      <c r="J1079" s="23" t="s">
        <v>2072</v>
      </c>
      <c r="K1079" s="23" t="s">
        <v>1362</v>
      </c>
      <c r="L1079" s="43" t="s">
        <v>2347</v>
      </c>
    </row>
    <row r="1080" spans="2:12" ht="45">
      <c r="B1080" s="68" t="s">
        <v>2481</v>
      </c>
      <c r="C1080" s="121" t="s">
        <v>1319</v>
      </c>
      <c r="D1080" s="43" t="s">
        <v>1261</v>
      </c>
      <c r="E1080" s="43" t="s">
        <v>1262</v>
      </c>
      <c r="F1080" s="43" t="s">
        <v>1262</v>
      </c>
      <c r="G1080" s="43" t="s">
        <v>2076</v>
      </c>
      <c r="H1080" s="79">
        <v>40000000</v>
      </c>
      <c r="I1080" s="79">
        <v>40000000</v>
      </c>
      <c r="J1080" s="59" t="s">
        <v>1159</v>
      </c>
      <c r="K1080" s="32" t="s">
        <v>1159</v>
      </c>
      <c r="L1080" s="43" t="s">
        <v>2347</v>
      </c>
    </row>
    <row r="1081" spans="2:12" ht="45">
      <c r="B1081" s="68" t="s">
        <v>2481</v>
      </c>
      <c r="C1081" s="121" t="s">
        <v>1320</v>
      </c>
      <c r="D1081" s="43" t="s">
        <v>1261</v>
      </c>
      <c r="E1081" s="43" t="s">
        <v>1262</v>
      </c>
      <c r="F1081" s="43" t="s">
        <v>1262</v>
      </c>
      <c r="G1081" s="43" t="s">
        <v>2076</v>
      </c>
      <c r="H1081" s="79">
        <v>30000000</v>
      </c>
      <c r="I1081" s="79">
        <v>30000000</v>
      </c>
      <c r="J1081" s="59" t="s">
        <v>1159</v>
      </c>
      <c r="K1081" s="43" t="s">
        <v>1262</v>
      </c>
      <c r="L1081" s="43" t="s">
        <v>2347</v>
      </c>
    </row>
    <row r="1082" spans="2:12" ht="45">
      <c r="B1082" s="68" t="s">
        <v>2481</v>
      </c>
      <c r="C1082" s="121" t="s">
        <v>1321</v>
      </c>
      <c r="D1082" s="43" t="s">
        <v>1261</v>
      </c>
      <c r="E1082" s="43" t="s">
        <v>1262</v>
      </c>
      <c r="F1082" s="43" t="s">
        <v>1262</v>
      </c>
      <c r="G1082" s="43" t="s">
        <v>2076</v>
      </c>
      <c r="H1082" s="79">
        <v>78000000</v>
      </c>
      <c r="I1082" s="79">
        <v>78000000</v>
      </c>
      <c r="J1082" s="59" t="s">
        <v>1159</v>
      </c>
      <c r="K1082" s="32" t="s">
        <v>1159</v>
      </c>
      <c r="L1082" s="43" t="s">
        <v>2347</v>
      </c>
    </row>
    <row r="1083" spans="2:12" ht="45">
      <c r="B1083" s="68" t="s">
        <v>2481</v>
      </c>
      <c r="C1083" s="121" t="s">
        <v>1322</v>
      </c>
      <c r="D1083" s="43" t="s">
        <v>1261</v>
      </c>
      <c r="E1083" s="43" t="s">
        <v>1262</v>
      </c>
      <c r="F1083" s="43" t="s">
        <v>1262</v>
      </c>
      <c r="G1083" s="43" t="s">
        <v>2076</v>
      </c>
      <c r="H1083" s="79">
        <v>15000000</v>
      </c>
      <c r="I1083" s="79">
        <v>15000000</v>
      </c>
      <c r="J1083" s="59" t="s">
        <v>1159</v>
      </c>
      <c r="K1083" s="43" t="s">
        <v>1262</v>
      </c>
      <c r="L1083" s="43" t="s">
        <v>2347</v>
      </c>
    </row>
    <row r="1084" spans="2:12" ht="45">
      <c r="B1084" s="68" t="s">
        <v>2575</v>
      </c>
      <c r="C1084" s="121" t="s">
        <v>1323</v>
      </c>
      <c r="D1084" s="43" t="s">
        <v>1261</v>
      </c>
      <c r="E1084" s="43" t="s">
        <v>1262</v>
      </c>
      <c r="F1084" s="43" t="s">
        <v>1262</v>
      </c>
      <c r="G1084" s="43" t="s">
        <v>2076</v>
      </c>
      <c r="H1084" s="79">
        <v>10000000</v>
      </c>
      <c r="I1084" s="79">
        <v>10000000</v>
      </c>
      <c r="J1084" s="59" t="s">
        <v>1159</v>
      </c>
      <c r="K1084" s="32" t="s">
        <v>1159</v>
      </c>
      <c r="L1084" s="43" t="s">
        <v>2347</v>
      </c>
    </row>
    <row r="1085" spans="2:12" ht="45">
      <c r="B1085" s="68" t="s">
        <v>2649</v>
      </c>
      <c r="C1085" s="121" t="s">
        <v>1324</v>
      </c>
      <c r="D1085" s="43" t="s">
        <v>1261</v>
      </c>
      <c r="E1085" s="43" t="s">
        <v>1262</v>
      </c>
      <c r="F1085" s="43" t="s">
        <v>1262</v>
      </c>
      <c r="G1085" s="43" t="s">
        <v>2076</v>
      </c>
      <c r="H1085" s="79">
        <v>25000000</v>
      </c>
      <c r="I1085" s="79">
        <v>25000000</v>
      </c>
      <c r="J1085" s="59" t="s">
        <v>1159</v>
      </c>
      <c r="K1085" s="32" t="s">
        <v>1159</v>
      </c>
      <c r="L1085" s="43" t="s">
        <v>2347</v>
      </c>
    </row>
    <row r="1086" spans="2:12" ht="22.5">
      <c r="B1086" s="68" t="s">
        <v>1549</v>
      </c>
      <c r="C1086" s="121" t="s">
        <v>1325</v>
      </c>
      <c r="D1086" s="43" t="s">
        <v>1326</v>
      </c>
      <c r="E1086" s="43" t="s">
        <v>1327</v>
      </c>
      <c r="F1086" s="43" t="s">
        <v>387</v>
      </c>
      <c r="G1086" s="23" t="s">
        <v>2349</v>
      </c>
      <c r="H1086" s="79">
        <v>1606020</v>
      </c>
      <c r="I1086" s="79">
        <v>1606020</v>
      </c>
      <c r="J1086" s="23" t="s">
        <v>2072</v>
      </c>
      <c r="K1086" s="43" t="s">
        <v>1159</v>
      </c>
      <c r="L1086" s="43" t="s">
        <v>2350</v>
      </c>
    </row>
    <row r="1087" spans="2:12" ht="45">
      <c r="B1087" s="68" t="s">
        <v>2650</v>
      </c>
      <c r="C1087" s="114" t="s">
        <v>1328</v>
      </c>
      <c r="D1087" s="22" t="s">
        <v>1329</v>
      </c>
      <c r="E1087" s="22" t="s">
        <v>1330</v>
      </c>
      <c r="F1087" s="23" t="s">
        <v>1262</v>
      </c>
      <c r="G1087" s="22" t="s">
        <v>2076</v>
      </c>
      <c r="H1087" s="79">
        <v>55500000</v>
      </c>
      <c r="I1087" s="79">
        <v>55500000</v>
      </c>
      <c r="J1087" s="22" t="s">
        <v>2072</v>
      </c>
      <c r="K1087" s="22" t="s">
        <v>1262</v>
      </c>
      <c r="L1087" s="22" t="s">
        <v>2351</v>
      </c>
    </row>
    <row r="1088" spans="2:12" ht="45">
      <c r="B1088" s="68" t="s">
        <v>2650</v>
      </c>
      <c r="C1088" s="114" t="s">
        <v>1331</v>
      </c>
      <c r="D1088" s="22" t="s">
        <v>372</v>
      </c>
      <c r="E1088" s="43" t="s">
        <v>1330</v>
      </c>
      <c r="F1088" s="49" t="s">
        <v>710</v>
      </c>
      <c r="G1088" s="43" t="s">
        <v>2076</v>
      </c>
      <c r="H1088" s="79">
        <v>55000000</v>
      </c>
      <c r="I1088" s="79">
        <v>55000000</v>
      </c>
      <c r="J1088" s="43" t="s">
        <v>2072</v>
      </c>
      <c r="K1088" s="43" t="s">
        <v>1159</v>
      </c>
      <c r="L1088" s="22" t="s">
        <v>2351</v>
      </c>
    </row>
    <row r="1089" spans="2:12" ht="45">
      <c r="B1089" s="68" t="s">
        <v>2651</v>
      </c>
      <c r="C1089" s="114" t="s">
        <v>1332</v>
      </c>
      <c r="D1089" s="22" t="s">
        <v>459</v>
      </c>
      <c r="E1089" s="43" t="s">
        <v>670</v>
      </c>
      <c r="F1089" s="49" t="s">
        <v>387</v>
      </c>
      <c r="G1089" s="43" t="s">
        <v>2076</v>
      </c>
      <c r="H1089" s="79">
        <v>4000000</v>
      </c>
      <c r="I1089" s="79">
        <v>4000000</v>
      </c>
      <c r="J1089" s="43" t="s">
        <v>2072</v>
      </c>
      <c r="K1089" s="43" t="s">
        <v>1262</v>
      </c>
      <c r="L1089" s="22" t="s">
        <v>2351</v>
      </c>
    </row>
    <row r="1090" spans="2:12" ht="45">
      <c r="B1090" s="68" t="s">
        <v>2652</v>
      </c>
      <c r="C1090" s="114" t="s">
        <v>1333</v>
      </c>
      <c r="D1090" s="22" t="s">
        <v>389</v>
      </c>
      <c r="E1090" s="23" t="s">
        <v>172</v>
      </c>
      <c r="F1090" s="22" t="s">
        <v>387</v>
      </c>
      <c r="G1090" s="23" t="s">
        <v>2076</v>
      </c>
      <c r="H1090" s="79">
        <v>518224200</v>
      </c>
      <c r="I1090" s="79">
        <v>518224200</v>
      </c>
      <c r="J1090" s="23" t="s">
        <v>2072</v>
      </c>
      <c r="K1090" s="23" t="s">
        <v>1262</v>
      </c>
      <c r="L1090" s="22" t="s">
        <v>2351</v>
      </c>
    </row>
    <row r="1091" spans="2:12" ht="45">
      <c r="B1091" s="68" t="s">
        <v>2653</v>
      </c>
      <c r="C1091" s="128" t="s">
        <v>1334</v>
      </c>
      <c r="D1091" s="51" t="s">
        <v>1213</v>
      </c>
      <c r="E1091" s="41" t="s">
        <v>161</v>
      </c>
      <c r="F1091" s="51" t="s">
        <v>387</v>
      </c>
      <c r="G1091" s="41" t="s">
        <v>2076</v>
      </c>
      <c r="H1091" s="79">
        <v>418551522</v>
      </c>
      <c r="I1091" s="79">
        <v>418551522</v>
      </c>
      <c r="J1091" s="43" t="s">
        <v>2072</v>
      </c>
      <c r="K1091" s="43" t="s">
        <v>1262</v>
      </c>
      <c r="L1091" s="22" t="s">
        <v>2351</v>
      </c>
    </row>
    <row r="1092" spans="2:12" ht="45">
      <c r="B1092" s="68" t="s">
        <v>2654</v>
      </c>
      <c r="C1092" s="114" t="s">
        <v>1335</v>
      </c>
      <c r="D1092" s="22" t="s">
        <v>372</v>
      </c>
      <c r="E1092" s="43" t="s">
        <v>60</v>
      </c>
      <c r="F1092" s="49" t="s">
        <v>710</v>
      </c>
      <c r="G1092" s="43" t="s">
        <v>2076</v>
      </c>
      <c r="H1092" s="79">
        <v>30406647</v>
      </c>
      <c r="I1092" s="79">
        <v>30406647</v>
      </c>
      <c r="J1092" s="43" t="s">
        <v>2072</v>
      </c>
      <c r="K1092" s="43" t="s">
        <v>1262</v>
      </c>
      <c r="L1092" s="22" t="s">
        <v>2351</v>
      </c>
    </row>
    <row r="1093" spans="2:12" ht="45">
      <c r="B1093" s="68" t="s">
        <v>2655</v>
      </c>
      <c r="C1093" s="114" t="s">
        <v>1336</v>
      </c>
      <c r="D1093" s="22" t="s">
        <v>370</v>
      </c>
      <c r="E1093" s="41" t="s">
        <v>1337</v>
      </c>
      <c r="F1093" s="49" t="s">
        <v>387</v>
      </c>
      <c r="G1093" s="43" t="s">
        <v>2076</v>
      </c>
      <c r="H1093" s="79">
        <v>160117500</v>
      </c>
      <c r="I1093" s="79">
        <v>160117500</v>
      </c>
      <c r="J1093" s="43" t="s">
        <v>2072</v>
      </c>
      <c r="K1093" s="43" t="s">
        <v>1262</v>
      </c>
      <c r="L1093" s="22" t="s">
        <v>2351</v>
      </c>
    </row>
    <row r="1094" spans="2:12" ht="45">
      <c r="B1094" s="68" t="s">
        <v>2556</v>
      </c>
      <c r="C1094" s="114" t="s">
        <v>1338</v>
      </c>
      <c r="D1094" s="22" t="s">
        <v>389</v>
      </c>
      <c r="E1094" s="43" t="s">
        <v>60</v>
      </c>
      <c r="F1094" s="41" t="s">
        <v>53</v>
      </c>
      <c r="G1094" s="43" t="s">
        <v>2076</v>
      </c>
      <c r="H1094" s="79">
        <v>330000000</v>
      </c>
      <c r="I1094" s="79">
        <v>330000000</v>
      </c>
      <c r="J1094" s="43" t="s">
        <v>2072</v>
      </c>
      <c r="K1094" s="43" t="s">
        <v>1262</v>
      </c>
      <c r="L1094" s="22" t="s">
        <v>2351</v>
      </c>
    </row>
    <row r="1095" spans="2:12" ht="45">
      <c r="B1095" s="68" t="s">
        <v>2656</v>
      </c>
      <c r="C1095" s="114" t="s">
        <v>1339</v>
      </c>
      <c r="D1095" s="22" t="s">
        <v>348</v>
      </c>
      <c r="E1095" s="43" t="s">
        <v>1340</v>
      </c>
      <c r="F1095" s="49" t="s">
        <v>53</v>
      </c>
      <c r="G1095" s="43" t="s">
        <v>2076</v>
      </c>
      <c r="H1095" s="79">
        <v>50000000</v>
      </c>
      <c r="I1095" s="79">
        <v>50000000</v>
      </c>
      <c r="J1095" s="43" t="s">
        <v>2072</v>
      </c>
      <c r="K1095" s="43" t="s">
        <v>1262</v>
      </c>
      <c r="L1095" s="22" t="s">
        <v>2351</v>
      </c>
    </row>
    <row r="1096" spans="2:12" ht="45">
      <c r="B1096" s="68" t="s">
        <v>2657</v>
      </c>
      <c r="C1096" s="114" t="s">
        <v>1341</v>
      </c>
      <c r="D1096" s="22" t="s">
        <v>389</v>
      </c>
      <c r="E1096" s="43" t="s">
        <v>172</v>
      </c>
      <c r="F1096" s="49" t="s">
        <v>53</v>
      </c>
      <c r="G1096" s="43" t="s">
        <v>2076</v>
      </c>
      <c r="H1096" s="79">
        <v>350000000</v>
      </c>
      <c r="I1096" s="79">
        <v>350000000</v>
      </c>
      <c r="J1096" s="43" t="s">
        <v>2072</v>
      </c>
      <c r="K1096" s="43" t="s">
        <v>1262</v>
      </c>
      <c r="L1096" s="22" t="s">
        <v>2351</v>
      </c>
    </row>
    <row r="1097" spans="2:12" ht="45">
      <c r="B1097" s="68" t="s">
        <v>2658</v>
      </c>
      <c r="C1097" s="121" t="s">
        <v>1342</v>
      </c>
      <c r="D1097" s="43" t="s">
        <v>389</v>
      </c>
      <c r="E1097" s="43" t="s">
        <v>44</v>
      </c>
      <c r="F1097" s="43" t="s">
        <v>163</v>
      </c>
      <c r="G1097" s="23" t="s">
        <v>2076</v>
      </c>
      <c r="H1097" s="79">
        <v>173578000</v>
      </c>
      <c r="I1097" s="79">
        <v>173578000</v>
      </c>
      <c r="J1097" s="23" t="s">
        <v>2072</v>
      </c>
      <c r="K1097" s="43" t="s">
        <v>1262</v>
      </c>
      <c r="L1097" s="22" t="s">
        <v>2351</v>
      </c>
    </row>
    <row r="1098" spans="2:12" ht="45">
      <c r="B1098" s="68" t="s">
        <v>2659</v>
      </c>
      <c r="C1098" s="113" t="s">
        <v>1343</v>
      </c>
      <c r="D1098" s="23" t="s">
        <v>348</v>
      </c>
      <c r="E1098" s="23" t="s">
        <v>1344</v>
      </c>
      <c r="F1098" s="23" t="s">
        <v>48</v>
      </c>
      <c r="G1098" s="23" t="s">
        <v>2076</v>
      </c>
      <c r="H1098" s="79">
        <v>2899991</v>
      </c>
      <c r="I1098" s="79">
        <v>2899991</v>
      </c>
      <c r="J1098" s="23" t="s">
        <v>2072</v>
      </c>
      <c r="K1098" s="23" t="s">
        <v>1262</v>
      </c>
      <c r="L1098" s="22" t="s">
        <v>2351</v>
      </c>
    </row>
    <row r="1099" spans="2:12" ht="45">
      <c r="B1099" s="68" t="s">
        <v>2660</v>
      </c>
      <c r="C1099" s="121" t="s">
        <v>1345</v>
      </c>
      <c r="D1099" s="43" t="s">
        <v>383</v>
      </c>
      <c r="E1099" s="43" t="s">
        <v>670</v>
      </c>
      <c r="F1099" s="43" t="s">
        <v>48</v>
      </c>
      <c r="G1099" s="23" t="s">
        <v>2076</v>
      </c>
      <c r="H1099" s="79">
        <v>28768000</v>
      </c>
      <c r="I1099" s="79">
        <v>28768000</v>
      </c>
      <c r="J1099" s="23" t="s">
        <v>2072</v>
      </c>
      <c r="K1099" s="43" t="s">
        <v>1262</v>
      </c>
      <c r="L1099" s="22" t="s">
        <v>2351</v>
      </c>
    </row>
    <row r="1100" spans="2:12" ht="22.5">
      <c r="B1100" s="68" t="s">
        <v>2661</v>
      </c>
      <c r="C1100" s="113" t="s">
        <v>1346</v>
      </c>
      <c r="D1100" s="23" t="s">
        <v>383</v>
      </c>
      <c r="E1100" s="23" t="s">
        <v>1347</v>
      </c>
      <c r="F1100" s="23" t="s">
        <v>1262</v>
      </c>
      <c r="G1100" s="23" t="s">
        <v>2076</v>
      </c>
      <c r="H1100" s="79">
        <v>6340367</v>
      </c>
      <c r="I1100" s="79">
        <v>6340367</v>
      </c>
      <c r="J1100" s="23" t="s">
        <v>2072</v>
      </c>
      <c r="K1100" s="23" t="s">
        <v>1159</v>
      </c>
      <c r="L1100" s="43" t="s">
        <v>2352</v>
      </c>
    </row>
    <row r="1101" spans="2:12" ht="45">
      <c r="B1101" s="68" t="s">
        <v>2662</v>
      </c>
      <c r="C1101" s="113" t="s">
        <v>1348</v>
      </c>
      <c r="D1101" s="43" t="s">
        <v>372</v>
      </c>
      <c r="E1101" s="43" t="s">
        <v>670</v>
      </c>
      <c r="F1101" s="43" t="s">
        <v>53</v>
      </c>
      <c r="G1101" s="23" t="s">
        <v>2076</v>
      </c>
      <c r="H1101" s="79">
        <v>80000000</v>
      </c>
      <c r="I1101" s="79">
        <v>80000000</v>
      </c>
      <c r="J1101" s="23" t="s">
        <v>2072</v>
      </c>
      <c r="K1101" s="43" t="s">
        <v>1159</v>
      </c>
      <c r="L1101" s="43" t="s">
        <v>2347</v>
      </c>
    </row>
    <row r="1102" spans="2:12" ht="45">
      <c r="B1102" s="68" t="s">
        <v>2663</v>
      </c>
      <c r="C1102" s="113" t="s">
        <v>1349</v>
      </c>
      <c r="D1102" s="67">
        <v>46539</v>
      </c>
      <c r="E1102" s="43" t="s">
        <v>1350</v>
      </c>
      <c r="F1102" s="43" t="s">
        <v>53</v>
      </c>
      <c r="G1102" s="43" t="s">
        <v>2076</v>
      </c>
      <c r="H1102" s="79">
        <v>4000000</v>
      </c>
      <c r="I1102" s="79">
        <v>4000000</v>
      </c>
      <c r="J1102" s="43" t="s">
        <v>2072</v>
      </c>
      <c r="K1102" s="43" t="s">
        <v>1262</v>
      </c>
      <c r="L1102" s="43" t="s">
        <v>2351</v>
      </c>
    </row>
    <row r="1103" spans="2:12" ht="45">
      <c r="B1103" s="68" t="s">
        <v>2664</v>
      </c>
      <c r="C1103" s="113" t="s">
        <v>1351</v>
      </c>
      <c r="D1103" s="23" t="s">
        <v>372</v>
      </c>
      <c r="E1103" s="23" t="s">
        <v>60</v>
      </c>
      <c r="F1103" s="23" t="s">
        <v>53</v>
      </c>
      <c r="G1103" s="23" t="s">
        <v>2076</v>
      </c>
      <c r="H1103" s="79">
        <v>44000000</v>
      </c>
      <c r="I1103" s="79">
        <v>44000000</v>
      </c>
      <c r="J1103" s="23" t="s">
        <v>2072</v>
      </c>
      <c r="K1103" s="23" t="s">
        <v>1159</v>
      </c>
      <c r="L1103" s="43" t="s">
        <v>2351</v>
      </c>
    </row>
    <row r="1104" spans="2:12" ht="45">
      <c r="B1104" s="68" t="s">
        <v>2665</v>
      </c>
      <c r="C1104" s="113" t="s">
        <v>1352</v>
      </c>
      <c r="D1104" s="23" t="s">
        <v>983</v>
      </c>
      <c r="E1104" s="23" t="s">
        <v>670</v>
      </c>
      <c r="F1104" s="23" t="s">
        <v>1262</v>
      </c>
      <c r="G1104" s="23" t="s">
        <v>2076</v>
      </c>
      <c r="H1104" s="79">
        <v>6264000</v>
      </c>
      <c r="I1104" s="79">
        <v>6264000</v>
      </c>
      <c r="J1104" s="23" t="s">
        <v>2072</v>
      </c>
      <c r="K1104" s="23" t="s">
        <v>1159</v>
      </c>
      <c r="L1104" s="43" t="s">
        <v>2351</v>
      </c>
    </row>
    <row r="1105" spans="2:12" ht="45">
      <c r="B1105" s="68" t="s">
        <v>2556</v>
      </c>
      <c r="C1105" s="113" t="s">
        <v>1353</v>
      </c>
      <c r="D1105" s="23" t="s">
        <v>983</v>
      </c>
      <c r="E1105" s="23" t="s">
        <v>918</v>
      </c>
      <c r="F1105" s="23" t="s">
        <v>1262</v>
      </c>
      <c r="G1105" s="23" t="s">
        <v>2076</v>
      </c>
      <c r="H1105" s="79">
        <v>73883022</v>
      </c>
      <c r="I1105" s="79">
        <v>73883022</v>
      </c>
      <c r="J1105" s="23" t="s">
        <v>2072</v>
      </c>
      <c r="K1105" s="23" t="s">
        <v>1159</v>
      </c>
      <c r="L1105" s="43" t="s">
        <v>2351</v>
      </c>
    </row>
    <row r="1106" spans="2:12" ht="45">
      <c r="B1106" s="68" t="s">
        <v>2666</v>
      </c>
      <c r="C1106" s="113" t="s">
        <v>1354</v>
      </c>
      <c r="D1106" s="23" t="s">
        <v>1355</v>
      </c>
      <c r="E1106" s="23" t="s">
        <v>60</v>
      </c>
      <c r="F1106" s="23" t="s">
        <v>53</v>
      </c>
      <c r="G1106" s="23" t="s">
        <v>2076</v>
      </c>
      <c r="H1106" s="79">
        <v>300000000</v>
      </c>
      <c r="I1106" s="79">
        <v>300000000</v>
      </c>
      <c r="J1106" s="23" t="s">
        <v>2072</v>
      </c>
      <c r="K1106" s="23" t="s">
        <v>1262</v>
      </c>
      <c r="L1106" s="43" t="s">
        <v>2351</v>
      </c>
    </row>
    <row r="1107" spans="2:12" ht="45">
      <c r="B1107" s="68" t="s">
        <v>2667</v>
      </c>
      <c r="C1107" s="113" t="s">
        <v>1356</v>
      </c>
      <c r="D1107" s="23" t="s">
        <v>1357</v>
      </c>
      <c r="E1107" s="23" t="s">
        <v>1358</v>
      </c>
      <c r="F1107" s="23" t="s">
        <v>163</v>
      </c>
      <c r="G1107" s="23" t="s">
        <v>2076</v>
      </c>
      <c r="H1107" s="79">
        <v>2138634</v>
      </c>
      <c r="I1107" s="79">
        <v>2138634</v>
      </c>
      <c r="J1107" s="23" t="s">
        <v>2072</v>
      </c>
      <c r="K1107" s="23" t="s">
        <v>1262</v>
      </c>
      <c r="L1107" s="43" t="s">
        <v>2351</v>
      </c>
    </row>
    <row r="1108" spans="2:12" ht="45">
      <c r="B1108" s="68">
        <v>81111500</v>
      </c>
      <c r="C1108" s="113" t="s">
        <v>1359</v>
      </c>
      <c r="D1108" s="23" t="s">
        <v>1159</v>
      </c>
      <c r="E1108" s="23" t="s">
        <v>1159</v>
      </c>
      <c r="F1108" s="23" t="s">
        <v>387</v>
      </c>
      <c r="G1108" s="23" t="s">
        <v>2076</v>
      </c>
      <c r="H1108" s="79">
        <v>76741167</v>
      </c>
      <c r="I1108" s="79">
        <v>76741167</v>
      </c>
      <c r="J1108" s="23" t="s">
        <v>2072</v>
      </c>
      <c r="K1108" s="23" t="s">
        <v>1262</v>
      </c>
      <c r="L1108" s="43" t="s">
        <v>2351</v>
      </c>
    </row>
    <row r="1109" spans="2:12" ht="45">
      <c r="B1109" s="68" t="s">
        <v>1086</v>
      </c>
      <c r="C1109" s="113" t="s">
        <v>1360</v>
      </c>
      <c r="D1109" s="23" t="s">
        <v>1361</v>
      </c>
      <c r="E1109" s="23" t="s">
        <v>1362</v>
      </c>
      <c r="F1109" s="23" t="s">
        <v>53</v>
      </c>
      <c r="G1109" s="23" t="s">
        <v>2076</v>
      </c>
      <c r="H1109" s="79">
        <v>45000000</v>
      </c>
      <c r="I1109" s="79">
        <v>45000000</v>
      </c>
      <c r="J1109" s="23" t="s">
        <v>2072</v>
      </c>
      <c r="K1109" s="23" t="s">
        <v>1262</v>
      </c>
      <c r="L1109" s="23" t="s">
        <v>2347</v>
      </c>
    </row>
    <row r="1110" spans="2:12" ht="22.5">
      <c r="B1110" s="68" t="s">
        <v>2668</v>
      </c>
      <c r="C1110" s="116" t="s">
        <v>1363</v>
      </c>
      <c r="D1110" s="32" t="s">
        <v>1075</v>
      </c>
      <c r="E1110" s="32" t="s">
        <v>1364</v>
      </c>
      <c r="F1110" s="51" t="s">
        <v>1365</v>
      </c>
      <c r="G1110" s="32" t="s">
        <v>2164</v>
      </c>
      <c r="H1110" s="79">
        <v>1200000</v>
      </c>
      <c r="I1110" s="79">
        <v>1200000</v>
      </c>
      <c r="J1110" s="32" t="s">
        <v>2072</v>
      </c>
      <c r="K1110" s="43" t="s">
        <v>1159</v>
      </c>
      <c r="L1110" s="32" t="s">
        <v>2353</v>
      </c>
    </row>
    <row r="1111" spans="2:12" ht="15">
      <c r="B1111" s="68" t="s">
        <v>704</v>
      </c>
      <c r="C1111" s="128" t="s">
        <v>1366</v>
      </c>
      <c r="D1111" s="32" t="s">
        <v>1367</v>
      </c>
      <c r="E1111" s="32" t="s">
        <v>662</v>
      </c>
      <c r="F1111" s="51" t="s">
        <v>1368</v>
      </c>
      <c r="G1111" s="32" t="s">
        <v>2164</v>
      </c>
      <c r="H1111" s="79">
        <v>61500000</v>
      </c>
      <c r="I1111" s="79">
        <v>61500000</v>
      </c>
      <c r="J1111" s="32" t="s">
        <v>2072</v>
      </c>
      <c r="K1111" s="43" t="s">
        <v>1159</v>
      </c>
      <c r="L1111" s="32" t="s">
        <v>2353</v>
      </c>
    </row>
    <row r="1112" spans="2:12" ht="22.5">
      <c r="B1112" s="68" t="s">
        <v>255</v>
      </c>
      <c r="C1112" s="128" t="s">
        <v>1369</v>
      </c>
      <c r="D1112" s="41" t="s">
        <v>1370</v>
      </c>
      <c r="E1112" s="41" t="s">
        <v>1371</v>
      </c>
      <c r="F1112" s="51" t="s">
        <v>1372</v>
      </c>
      <c r="G1112" s="41" t="s">
        <v>2164</v>
      </c>
      <c r="H1112" s="79">
        <v>40000000</v>
      </c>
      <c r="I1112" s="79">
        <v>40000000</v>
      </c>
      <c r="J1112" s="41" t="s">
        <v>2072</v>
      </c>
      <c r="K1112" s="43" t="s">
        <v>1159</v>
      </c>
      <c r="L1112" s="41" t="s">
        <v>2353</v>
      </c>
    </row>
    <row r="1113" spans="2:12" ht="15">
      <c r="B1113" s="68" t="s">
        <v>255</v>
      </c>
      <c r="C1113" s="129" t="s">
        <v>1373</v>
      </c>
      <c r="D1113" s="41" t="s">
        <v>1370</v>
      </c>
      <c r="E1113" s="32" t="s">
        <v>1374</v>
      </c>
      <c r="F1113" s="51" t="s">
        <v>1372</v>
      </c>
      <c r="G1113" s="32" t="s">
        <v>2164</v>
      </c>
      <c r="H1113" s="79">
        <v>54000000</v>
      </c>
      <c r="I1113" s="79">
        <v>54000000</v>
      </c>
      <c r="J1113" s="32" t="s">
        <v>2072</v>
      </c>
      <c r="K1113" s="43" t="s">
        <v>1159</v>
      </c>
      <c r="L1113" s="32" t="s">
        <v>2353</v>
      </c>
    </row>
    <row r="1114" spans="2:12" ht="15">
      <c r="B1114" s="68" t="s">
        <v>255</v>
      </c>
      <c r="C1114" s="129" t="s">
        <v>1375</v>
      </c>
      <c r="D1114" s="32" t="s">
        <v>1376</v>
      </c>
      <c r="E1114" s="32" t="s">
        <v>700</v>
      </c>
      <c r="F1114" s="51" t="s">
        <v>1372</v>
      </c>
      <c r="G1114" s="32" t="s">
        <v>2164</v>
      </c>
      <c r="H1114" s="79">
        <v>50000000</v>
      </c>
      <c r="I1114" s="79">
        <v>50000000</v>
      </c>
      <c r="J1114" s="32" t="s">
        <v>2072</v>
      </c>
      <c r="K1114" s="43" t="s">
        <v>1159</v>
      </c>
      <c r="L1114" s="32" t="s">
        <v>2353</v>
      </c>
    </row>
    <row r="1115" spans="2:12" ht="15">
      <c r="B1115" s="68" t="s">
        <v>255</v>
      </c>
      <c r="C1115" s="128" t="s">
        <v>1377</v>
      </c>
      <c r="D1115" s="32" t="s">
        <v>697</v>
      </c>
      <c r="E1115" s="32" t="s">
        <v>1378</v>
      </c>
      <c r="F1115" s="51" t="s">
        <v>1372</v>
      </c>
      <c r="G1115" s="32" t="s">
        <v>2164</v>
      </c>
      <c r="H1115" s="79">
        <v>27000000</v>
      </c>
      <c r="I1115" s="79">
        <v>27000000</v>
      </c>
      <c r="J1115" s="32" t="s">
        <v>2072</v>
      </c>
      <c r="K1115" s="32" t="s">
        <v>1159</v>
      </c>
      <c r="L1115" s="32" t="s">
        <v>2353</v>
      </c>
    </row>
    <row r="1116" spans="2:12" ht="15">
      <c r="B1116" s="68" t="s">
        <v>255</v>
      </c>
      <c r="C1116" s="128" t="s">
        <v>1379</v>
      </c>
      <c r="D1116" s="41" t="s">
        <v>708</v>
      </c>
      <c r="E1116" s="41" t="s">
        <v>315</v>
      </c>
      <c r="F1116" s="51" t="s">
        <v>1372</v>
      </c>
      <c r="G1116" s="32" t="s">
        <v>2164</v>
      </c>
      <c r="H1116" s="79">
        <v>32000000</v>
      </c>
      <c r="I1116" s="79">
        <v>32000000</v>
      </c>
      <c r="J1116" s="32" t="s">
        <v>2072</v>
      </c>
      <c r="K1116" s="32" t="s">
        <v>1159</v>
      </c>
      <c r="L1116" s="32" t="s">
        <v>2353</v>
      </c>
    </row>
    <row r="1117" spans="2:12" ht="15">
      <c r="B1117" s="68" t="s">
        <v>255</v>
      </c>
      <c r="C1117" s="129" t="s">
        <v>1380</v>
      </c>
      <c r="D1117" s="32" t="s">
        <v>697</v>
      </c>
      <c r="E1117" s="32" t="s">
        <v>1381</v>
      </c>
      <c r="F1117" s="51" t="s">
        <v>1382</v>
      </c>
      <c r="G1117" s="32" t="s">
        <v>2164</v>
      </c>
      <c r="H1117" s="79">
        <v>100000000</v>
      </c>
      <c r="I1117" s="79">
        <v>100000000</v>
      </c>
      <c r="J1117" s="32" t="s">
        <v>2072</v>
      </c>
      <c r="K1117" s="32" t="s">
        <v>1159</v>
      </c>
      <c r="L1117" s="32" t="s">
        <v>2353</v>
      </c>
    </row>
    <row r="1118" spans="2:12" ht="15">
      <c r="B1118" s="68" t="s">
        <v>255</v>
      </c>
      <c r="C1118" s="129" t="s">
        <v>1383</v>
      </c>
      <c r="D1118" s="32" t="s">
        <v>1384</v>
      </c>
      <c r="E1118" s="32" t="s">
        <v>1378</v>
      </c>
      <c r="F1118" s="51" t="s">
        <v>1382</v>
      </c>
      <c r="G1118" s="41" t="s">
        <v>2164</v>
      </c>
      <c r="H1118" s="79">
        <f>165000000+51000000+13500000</f>
        <v>229500000</v>
      </c>
      <c r="I1118" s="79">
        <f>165000000+51000000+13500000</f>
        <v>229500000</v>
      </c>
      <c r="J1118" s="32" t="s">
        <v>2072</v>
      </c>
      <c r="K1118" s="32" t="s">
        <v>1159</v>
      </c>
      <c r="L1118" s="32" t="s">
        <v>2353</v>
      </c>
    </row>
    <row r="1119" spans="2:12" ht="22.5">
      <c r="B1119" s="68" t="s">
        <v>255</v>
      </c>
      <c r="C1119" s="128" t="s">
        <v>1385</v>
      </c>
      <c r="D1119" s="32" t="s">
        <v>697</v>
      </c>
      <c r="E1119" s="32" t="s">
        <v>1378</v>
      </c>
      <c r="F1119" s="51" t="s">
        <v>1372</v>
      </c>
      <c r="G1119" s="41" t="s">
        <v>2164</v>
      </c>
      <c r="H1119" s="79">
        <v>25000000</v>
      </c>
      <c r="I1119" s="79">
        <v>25000000</v>
      </c>
      <c r="J1119" s="32" t="s">
        <v>2072</v>
      </c>
      <c r="K1119" s="32" t="s">
        <v>1159</v>
      </c>
      <c r="L1119" s="32" t="s">
        <v>2353</v>
      </c>
    </row>
    <row r="1120" spans="2:12" ht="15">
      <c r="B1120" s="68" t="s">
        <v>255</v>
      </c>
      <c r="C1120" s="128" t="s">
        <v>1386</v>
      </c>
      <c r="D1120" s="32" t="s">
        <v>697</v>
      </c>
      <c r="E1120" s="32" t="s">
        <v>700</v>
      </c>
      <c r="F1120" s="51" t="s">
        <v>1382</v>
      </c>
      <c r="G1120" s="32" t="s">
        <v>2281</v>
      </c>
      <c r="H1120" s="79">
        <v>205000000</v>
      </c>
      <c r="I1120" s="79">
        <v>205000000</v>
      </c>
      <c r="J1120" s="32" t="s">
        <v>2072</v>
      </c>
      <c r="K1120" s="32" t="s">
        <v>1159</v>
      </c>
      <c r="L1120" s="32" t="s">
        <v>2353</v>
      </c>
    </row>
    <row r="1121" spans="2:12" ht="22.5">
      <c r="B1121" s="68" t="s">
        <v>2669</v>
      </c>
      <c r="C1121" s="113" t="s">
        <v>1387</v>
      </c>
      <c r="D1121" s="26" t="s">
        <v>1388</v>
      </c>
      <c r="E1121" s="25" t="s">
        <v>60</v>
      </c>
      <c r="F1121" s="25" t="s">
        <v>1389</v>
      </c>
      <c r="G1121" s="25" t="s">
        <v>2076</v>
      </c>
      <c r="H1121" s="79">
        <v>142301109</v>
      </c>
      <c r="I1121" s="79">
        <v>142301109</v>
      </c>
      <c r="J1121" s="25" t="s">
        <v>2354</v>
      </c>
      <c r="K1121" s="25" t="s">
        <v>2355</v>
      </c>
      <c r="L1121" s="96" t="s">
        <v>2356</v>
      </c>
    </row>
    <row r="1122" spans="2:12" ht="15">
      <c r="B1122" s="68" t="s">
        <v>2669</v>
      </c>
      <c r="C1122" s="113" t="s">
        <v>1390</v>
      </c>
      <c r="D1122" s="26" t="s">
        <v>697</v>
      </c>
      <c r="E1122" s="25" t="s">
        <v>157</v>
      </c>
      <c r="F1122" s="25" t="s">
        <v>48</v>
      </c>
      <c r="G1122" s="25" t="s">
        <v>2076</v>
      </c>
      <c r="H1122" s="79">
        <v>20000000</v>
      </c>
      <c r="I1122" s="79">
        <v>20000000</v>
      </c>
      <c r="J1122" s="25" t="s">
        <v>2354</v>
      </c>
      <c r="K1122" s="25" t="s">
        <v>2355</v>
      </c>
      <c r="L1122" s="96" t="s">
        <v>2357</v>
      </c>
    </row>
    <row r="1123" spans="2:12" ht="22.5">
      <c r="B1123" s="68" t="s">
        <v>2670</v>
      </c>
      <c r="C1123" s="113" t="s">
        <v>1391</v>
      </c>
      <c r="D1123" s="26" t="s">
        <v>697</v>
      </c>
      <c r="E1123" s="25" t="s">
        <v>157</v>
      </c>
      <c r="F1123" s="25" t="s">
        <v>269</v>
      </c>
      <c r="G1123" s="25" t="s">
        <v>2076</v>
      </c>
      <c r="H1123" s="79">
        <v>169000000</v>
      </c>
      <c r="I1123" s="79">
        <v>169000000</v>
      </c>
      <c r="J1123" s="25" t="s">
        <v>2354</v>
      </c>
      <c r="K1123" s="25" t="s">
        <v>2355</v>
      </c>
      <c r="L1123" s="96" t="s">
        <v>2357</v>
      </c>
    </row>
    <row r="1124" spans="2:12" ht="22.5">
      <c r="B1124" s="68" t="s">
        <v>2671</v>
      </c>
      <c r="C1124" s="113" t="s">
        <v>1392</v>
      </c>
      <c r="D1124" s="26" t="s">
        <v>697</v>
      </c>
      <c r="E1124" s="25" t="s">
        <v>157</v>
      </c>
      <c r="F1124" s="25" t="s">
        <v>1393</v>
      </c>
      <c r="G1124" s="25" t="s">
        <v>2076</v>
      </c>
      <c r="H1124" s="79" t="s">
        <v>2358</v>
      </c>
      <c r="I1124" s="79" t="s">
        <v>2358</v>
      </c>
      <c r="J1124" s="25" t="s">
        <v>2354</v>
      </c>
      <c r="K1124" s="25" t="s">
        <v>2355</v>
      </c>
      <c r="L1124" s="96" t="s">
        <v>2356</v>
      </c>
    </row>
    <row r="1125" spans="2:12" ht="15">
      <c r="B1125" s="68" t="s">
        <v>2547</v>
      </c>
      <c r="C1125" s="113" t="s">
        <v>1394</v>
      </c>
      <c r="D1125" s="26" t="s">
        <v>1367</v>
      </c>
      <c r="E1125" s="25" t="s">
        <v>375</v>
      </c>
      <c r="F1125" s="25" t="s">
        <v>1393</v>
      </c>
      <c r="G1125" s="25" t="s">
        <v>2076</v>
      </c>
      <c r="H1125" s="79">
        <v>64500000</v>
      </c>
      <c r="I1125" s="79">
        <v>64500000</v>
      </c>
      <c r="J1125" s="25" t="s">
        <v>2354</v>
      </c>
      <c r="K1125" s="25" t="s">
        <v>2355</v>
      </c>
      <c r="L1125" s="96" t="s">
        <v>2356</v>
      </c>
    </row>
    <row r="1126" spans="2:12" ht="15">
      <c r="B1126" s="68" t="s">
        <v>2499</v>
      </c>
      <c r="C1126" s="147" t="s">
        <v>1397</v>
      </c>
      <c r="D1126" s="26" t="s">
        <v>697</v>
      </c>
      <c r="E1126" s="25" t="s">
        <v>664</v>
      </c>
      <c r="F1126" s="25" t="s">
        <v>1398</v>
      </c>
      <c r="G1126" s="25" t="s">
        <v>2076</v>
      </c>
      <c r="H1126" s="79">
        <v>1600000000</v>
      </c>
      <c r="I1126" s="79">
        <v>1600000000</v>
      </c>
      <c r="J1126" s="25" t="s">
        <v>2354</v>
      </c>
      <c r="K1126" s="25" t="s">
        <v>2355</v>
      </c>
      <c r="L1126" s="96" t="s">
        <v>2359</v>
      </c>
    </row>
    <row r="1127" spans="2:12" ht="22.5">
      <c r="B1127" s="68" t="s">
        <v>2499</v>
      </c>
      <c r="C1127" s="147" t="s">
        <v>1401</v>
      </c>
      <c r="D1127" s="26" t="s">
        <v>697</v>
      </c>
      <c r="E1127" s="25" t="s">
        <v>664</v>
      </c>
      <c r="F1127" s="25" t="s">
        <v>48</v>
      </c>
      <c r="G1127" s="25" t="s">
        <v>2076</v>
      </c>
      <c r="H1127" s="79">
        <v>28335000</v>
      </c>
      <c r="I1127" s="79">
        <v>28335000</v>
      </c>
      <c r="J1127" s="25" t="s">
        <v>2354</v>
      </c>
      <c r="K1127" s="25" t="s">
        <v>2355</v>
      </c>
      <c r="L1127" s="96" t="s">
        <v>2359</v>
      </c>
    </row>
    <row r="1128" spans="2:12" ht="15">
      <c r="B1128" s="68" t="s">
        <v>2665</v>
      </c>
      <c r="C1128" s="147" t="s">
        <v>1402</v>
      </c>
      <c r="D1128" s="26" t="s">
        <v>697</v>
      </c>
      <c r="E1128" s="23" t="s">
        <v>1159</v>
      </c>
      <c r="F1128" s="25" t="s">
        <v>1403</v>
      </c>
      <c r="G1128" s="25" t="s">
        <v>2076</v>
      </c>
      <c r="H1128" s="79">
        <v>6794835</v>
      </c>
      <c r="I1128" s="79">
        <v>6794835</v>
      </c>
      <c r="J1128" s="25" t="s">
        <v>2354</v>
      </c>
      <c r="K1128" s="25" t="s">
        <v>2355</v>
      </c>
      <c r="L1128" s="96" t="s">
        <v>2360</v>
      </c>
    </row>
    <row r="1129" spans="2:12" ht="15">
      <c r="B1129" s="68" t="s">
        <v>2665</v>
      </c>
      <c r="C1129" s="147" t="s">
        <v>1404</v>
      </c>
      <c r="D1129" s="26" t="s">
        <v>1376</v>
      </c>
      <c r="E1129" s="23" t="s">
        <v>1159</v>
      </c>
      <c r="F1129" s="25" t="s">
        <v>1403</v>
      </c>
      <c r="G1129" s="25" t="s">
        <v>2076</v>
      </c>
      <c r="H1129" s="79">
        <v>11001965</v>
      </c>
      <c r="I1129" s="79">
        <v>11001965</v>
      </c>
      <c r="J1129" s="25" t="s">
        <v>2354</v>
      </c>
      <c r="K1129" s="25" t="s">
        <v>2355</v>
      </c>
      <c r="L1129" s="96" t="s">
        <v>2360</v>
      </c>
    </row>
    <row r="1130" spans="2:12" ht="15">
      <c r="B1130" s="68">
        <v>80111500</v>
      </c>
      <c r="C1130" s="113" t="s">
        <v>1405</v>
      </c>
      <c r="D1130" s="23" t="s">
        <v>1159</v>
      </c>
      <c r="E1130" s="23" t="s">
        <v>1159</v>
      </c>
      <c r="F1130" s="25" t="s">
        <v>1403</v>
      </c>
      <c r="G1130" s="25" t="s">
        <v>2076</v>
      </c>
      <c r="H1130" s="79">
        <v>780000000</v>
      </c>
      <c r="I1130" s="79">
        <v>780000000</v>
      </c>
      <c r="J1130" s="25" t="s">
        <v>2354</v>
      </c>
      <c r="K1130" s="25" t="s">
        <v>2355</v>
      </c>
      <c r="L1130" s="96" t="s">
        <v>2360</v>
      </c>
    </row>
    <row r="1131" spans="2:12" ht="15">
      <c r="B1131" s="68" t="s">
        <v>1086</v>
      </c>
      <c r="C1131" s="113" t="s">
        <v>1406</v>
      </c>
      <c r="D1131" s="23" t="s">
        <v>1159</v>
      </c>
      <c r="E1131" s="23" t="s">
        <v>1159</v>
      </c>
      <c r="F1131" s="25" t="s">
        <v>1403</v>
      </c>
      <c r="G1131" s="25" t="s">
        <v>2076</v>
      </c>
      <c r="H1131" s="79">
        <v>40000000</v>
      </c>
      <c r="I1131" s="79">
        <v>40000000</v>
      </c>
      <c r="J1131" s="25" t="s">
        <v>2354</v>
      </c>
      <c r="K1131" s="25" t="s">
        <v>2355</v>
      </c>
      <c r="L1131" s="96" t="s">
        <v>2360</v>
      </c>
    </row>
    <row r="1132" spans="2:12" ht="15">
      <c r="B1132" s="68">
        <v>80111500</v>
      </c>
      <c r="C1132" s="113" t="s">
        <v>1407</v>
      </c>
      <c r="D1132" s="23" t="s">
        <v>1159</v>
      </c>
      <c r="E1132" s="25" t="s">
        <v>1159</v>
      </c>
      <c r="F1132" s="25" t="s">
        <v>1403</v>
      </c>
      <c r="G1132" s="25" t="s">
        <v>2076</v>
      </c>
      <c r="H1132" s="79">
        <v>4620000</v>
      </c>
      <c r="I1132" s="79">
        <v>4620000</v>
      </c>
      <c r="J1132" s="25" t="s">
        <v>2354</v>
      </c>
      <c r="K1132" s="25" t="s">
        <v>2355</v>
      </c>
      <c r="L1132" s="96" t="s">
        <v>2360</v>
      </c>
    </row>
    <row r="1133" spans="2:12" ht="22.5">
      <c r="B1133" s="68" t="s">
        <v>2499</v>
      </c>
      <c r="C1133" s="113" t="s">
        <v>1408</v>
      </c>
      <c r="D1133" s="25" t="s">
        <v>1376</v>
      </c>
      <c r="E1133" s="25" t="s">
        <v>315</v>
      </c>
      <c r="F1133" s="25" t="s">
        <v>48</v>
      </c>
      <c r="G1133" s="25" t="s">
        <v>2076</v>
      </c>
      <c r="H1133" s="79">
        <v>18351200</v>
      </c>
      <c r="I1133" s="79">
        <v>18351200</v>
      </c>
      <c r="J1133" s="25" t="s">
        <v>2354</v>
      </c>
      <c r="K1133" s="25" t="s">
        <v>2355</v>
      </c>
      <c r="L1133" s="96" t="s">
        <v>2361</v>
      </c>
    </row>
    <row r="1134" spans="2:12" ht="33.75">
      <c r="B1134" s="68" t="s">
        <v>255</v>
      </c>
      <c r="C1134" s="113" t="s">
        <v>1409</v>
      </c>
      <c r="D1134" s="26" t="s">
        <v>697</v>
      </c>
      <c r="E1134" s="25" t="s">
        <v>1057</v>
      </c>
      <c r="F1134" s="25" t="s">
        <v>48</v>
      </c>
      <c r="G1134" s="25" t="s">
        <v>2076</v>
      </c>
      <c r="H1134" s="79">
        <v>20000000</v>
      </c>
      <c r="I1134" s="79">
        <v>20000000</v>
      </c>
      <c r="J1134" s="25" t="s">
        <v>2354</v>
      </c>
      <c r="K1134" s="25" t="s">
        <v>2355</v>
      </c>
      <c r="L1134" s="96" t="s">
        <v>2361</v>
      </c>
    </row>
    <row r="1135" spans="2:12" ht="15">
      <c r="B1135" s="68" t="s">
        <v>2672</v>
      </c>
      <c r="C1135" s="113" t="s">
        <v>1410</v>
      </c>
      <c r="D1135" s="26" t="s">
        <v>697</v>
      </c>
      <c r="E1135" s="25" t="s">
        <v>157</v>
      </c>
      <c r="F1135" s="25" t="s">
        <v>48</v>
      </c>
      <c r="G1135" s="25" t="s">
        <v>2076</v>
      </c>
      <c r="H1135" s="79">
        <v>5000000</v>
      </c>
      <c r="I1135" s="79">
        <v>5000000</v>
      </c>
      <c r="J1135" s="25" t="s">
        <v>2354</v>
      </c>
      <c r="K1135" s="25" t="s">
        <v>2355</v>
      </c>
      <c r="L1135" s="96" t="s">
        <v>2362</v>
      </c>
    </row>
    <row r="1136" spans="2:12" ht="15">
      <c r="B1136" s="68" t="s">
        <v>2464</v>
      </c>
      <c r="C1136" s="113" t="s">
        <v>1411</v>
      </c>
      <c r="D1136" s="23" t="s">
        <v>1159</v>
      </c>
      <c r="E1136" s="23" t="s">
        <v>1159</v>
      </c>
      <c r="F1136" s="25" t="s">
        <v>1403</v>
      </c>
      <c r="G1136" s="25" t="s">
        <v>2076</v>
      </c>
      <c r="H1136" s="79">
        <v>195000000</v>
      </c>
      <c r="I1136" s="79">
        <v>195000000</v>
      </c>
      <c r="J1136" s="25" t="s">
        <v>2354</v>
      </c>
      <c r="K1136" s="25" t="s">
        <v>2355</v>
      </c>
      <c r="L1136" s="96" t="s">
        <v>2362</v>
      </c>
    </row>
    <row r="1137" spans="2:12" ht="22.5">
      <c r="B1137" s="68" t="s">
        <v>2490</v>
      </c>
      <c r="C1137" s="113" t="s">
        <v>1412</v>
      </c>
      <c r="D1137" s="26" t="s">
        <v>1384</v>
      </c>
      <c r="E1137" s="25" t="s">
        <v>172</v>
      </c>
      <c r="F1137" s="25" t="s">
        <v>387</v>
      </c>
      <c r="G1137" s="25" t="s">
        <v>2076</v>
      </c>
      <c r="H1137" s="79">
        <v>315000000</v>
      </c>
      <c r="I1137" s="79">
        <v>315000000</v>
      </c>
      <c r="J1137" s="25" t="s">
        <v>2354</v>
      </c>
      <c r="K1137" s="25" t="s">
        <v>2355</v>
      </c>
      <c r="L1137" s="96" t="s">
        <v>2363</v>
      </c>
    </row>
    <row r="1138" spans="2:12" ht="22.5">
      <c r="B1138" s="68" t="s">
        <v>2673</v>
      </c>
      <c r="C1138" s="113" t="s">
        <v>1413</v>
      </c>
      <c r="D1138" s="26" t="s">
        <v>1384</v>
      </c>
      <c r="E1138" s="25" t="s">
        <v>187</v>
      </c>
      <c r="F1138" s="25" t="s">
        <v>269</v>
      </c>
      <c r="G1138" s="25" t="s">
        <v>2076</v>
      </c>
      <c r="H1138" s="79">
        <v>500000000</v>
      </c>
      <c r="I1138" s="79">
        <v>500000000</v>
      </c>
      <c r="J1138" s="25" t="s">
        <v>2354</v>
      </c>
      <c r="K1138" s="25" t="s">
        <v>2355</v>
      </c>
      <c r="L1138" s="96" t="s">
        <v>2363</v>
      </c>
    </row>
    <row r="1139" spans="2:12" ht="15">
      <c r="B1139" s="68" t="s">
        <v>2674</v>
      </c>
      <c r="C1139" s="113" t="s">
        <v>1414</v>
      </c>
      <c r="D1139" s="25" t="s">
        <v>1384</v>
      </c>
      <c r="E1139" s="23" t="s">
        <v>1159</v>
      </c>
      <c r="F1139" s="25" t="s">
        <v>1396</v>
      </c>
      <c r="G1139" s="25" t="s">
        <v>2076</v>
      </c>
      <c r="H1139" s="79">
        <v>67916981</v>
      </c>
      <c r="I1139" s="79">
        <v>67916981</v>
      </c>
      <c r="J1139" s="25" t="s">
        <v>2354</v>
      </c>
      <c r="K1139" s="25" t="s">
        <v>2355</v>
      </c>
      <c r="L1139" s="96" t="s">
        <v>2363</v>
      </c>
    </row>
    <row r="1140" spans="2:12" ht="15">
      <c r="B1140" s="68" t="s">
        <v>2501</v>
      </c>
      <c r="C1140" s="113" t="s">
        <v>1415</v>
      </c>
      <c r="D1140" s="23" t="s">
        <v>1159</v>
      </c>
      <c r="E1140" s="23" t="s">
        <v>1159</v>
      </c>
      <c r="F1140" s="25" t="s">
        <v>1403</v>
      </c>
      <c r="G1140" s="25" t="s">
        <v>2076</v>
      </c>
      <c r="H1140" s="79">
        <v>68000000</v>
      </c>
      <c r="I1140" s="79">
        <v>68000000</v>
      </c>
      <c r="J1140" s="25" t="s">
        <v>2354</v>
      </c>
      <c r="K1140" s="25" t="s">
        <v>2355</v>
      </c>
      <c r="L1140" s="96" t="s">
        <v>2360</v>
      </c>
    </row>
    <row r="1141" spans="2:12" ht="15">
      <c r="B1141" s="68" t="s">
        <v>2675</v>
      </c>
      <c r="C1141" s="113" t="s">
        <v>1416</v>
      </c>
      <c r="D1141" s="25" t="s">
        <v>1384</v>
      </c>
      <c r="E1141" s="23" t="s">
        <v>1159</v>
      </c>
      <c r="F1141" s="23" t="s">
        <v>1262</v>
      </c>
      <c r="G1141" s="25" t="s">
        <v>2076</v>
      </c>
      <c r="H1141" s="79">
        <v>80000000</v>
      </c>
      <c r="I1141" s="79">
        <v>80000000</v>
      </c>
      <c r="J1141" s="25" t="s">
        <v>2354</v>
      </c>
      <c r="K1141" s="25" t="s">
        <v>2355</v>
      </c>
      <c r="L1141" s="96" t="s">
        <v>2359</v>
      </c>
    </row>
    <row r="1142" spans="2:12" ht="15">
      <c r="B1142" s="68" t="s">
        <v>2608</v>
      </c>
      <c r="C1142" s="113" t="s">
        <v>1417</v>
      </c>
      <c r="D1142" s="25" t="s">
        <v>1384</v>
      </c>
      <c r="E1142" s="23" t="s">
        <v>1159</v>
      </c>
      <c r="F1142" s="23" t="s">
        <v>1262</v>
      </c>
      <c r="G1142" s="25" t="s">
        <v>2076</v>
      </c>
      <c r="H1142" s="79">
        <v>295000000</v>
      </c>
      <c r="I1142" s="79">
        <v>295000000</v>
      </c>
      <c r="J1142" s="25" t="s">
        <v>2354</v>
      </c>
      <c r="K1142" s="25" t="s">
        <v>2355</v>
      </c>
      <c r="L1142" s="96" t="s">
        <v>2359</v>
      </c>
    </row>
    <row r="1143" spans="2:12" ht="22.5">
      <c r="B1143" s="68" t="s">
        <v>2490</v>
      </c>
      <c r="C1143" s="113" t="s">
        <v>1418</v>
      </c>
      <c r="D1143" s="26" t="s">
        <v>1376</v>
      </c>
      <c r="E1143" s="25" t="s">
        <v>187</v>
      </c>
      <c r="F1143" s="25" t="s">
        <v>269</v>
      </c>
      <c r="G1143" s="25" t="s">
        <v>2076</v>
      </c>
      <c r="H1143" s="79">
        <v>285536905</v>
      </c>
      <c r="I1143" s="79">
        <v>285536905</v>
      </c>
      <c r="J1143" s="25" t="s">
        <v>2354</v>
      </c>
      <c r="K1143" s="25" t="s">
        <v>2355</v>
      </c>
      <c r="L1143" s="96" t="s">
        <v>2364</v>
      </c>
    </row>
    <row r="1144" spans="2:12" ht="33.75">
      <c r="B1144" s="68">
        <v>81101700</v>
      </c>
      <c r="C1144" s="113" t="s">
        <v>1419</v>
      </c>
      <c r="D1144" s="26" t="s">
        <v>1367</v>
      </c>
      <c r="E1144" s="25" t="s">
        <v>643</v>
      </c>
      <c r="F1144" s="25" t="s">
        <v>387</v>
      </c>
      <c r="G1144" s="25" t="s">
        <v>2249</v>
      </c>
      <c r="H1144" s="79">
        <v>67272739</v>
      </c>
      <c r="I1144" s="79">
        <v>67272739</v>
      </c>
      <c r="J1144" s="25" t="s">
        <v>2354</v>
      </c>
      <c r="K1144" s="25" t="s">
        <v>2355</v>
      </c>
      <c r="L1144" s="96" t="s">
        <v>2360</v>
      </c>
    </row>
    <row r="1145" spans="2:12" ht="33.75">
      <c r="B1145" s="68" t="s">
        <v>2676</v>
      </c>
      <c r="C1145" s="113" t="s">
        <v>1420</v>
      </c>
      <c r="D1145" s="26" t="s">
        <v>1367</v>
      </c>
      <c r="E1145" s="25" t="s">
        <v>1421</v>
      </c>
      <c r="F1145" s="25" t="s">
        <v>387</v>
      </c>
      <c r="G1145" s="25" t="s">
        <v>2249</v>
      </c>
      <c r="H1145" s="79">
        <v>26136770</v>
      </c>
      <c r="I1145" s="79">
        <v>26136770</v>
      </c>
      <c r="J1145" s="25" t="s">
        <v>2354</v>
      </c>
      <c r="K1145" s="25" t="s">
        <v>2355</v>
      </c>
      <c r="L1145" s="96" t="s">
        <v>2360</v>
      </c>
    </row>
    <row r="1146" spans="2:12" ht="33.75">
      <c r="B1146" s="68" t="s">
        <v>2677</v>
      </c>
      <c r="C1146" s="113" t="s">
        <v>1422</v>
      </c>
      <c r="D1146" s="26" t="s">
        <v>1367</v>
      </c>
      <c r="E1146" s="25" t="s">
        <v>1421</v>
      </c>
      <c r="F1146" s="25" t="s">
        <v>387</v>
      </c>
      <c r="G1146" s="25" t="s">
        <v>2249</v>
      </c>
      <c r="H1146" s="79">
        <v>22636800</v>
      </c>
      <c r="I1146" s="79">
        <v>22636800</v>
      </c>
      <c r="J1146" s="25" t="s">
        <v>2354</v>
      </c>
      <c r="K1146" s="25" t="s">
        <v>2355</v>
      </c>
      <c r="L1146" s="96" t="s">
        <v>2360</v>
      </c>
    </row>
    <row r="1147" spans="2:12" ht="33.75">
      <c r="B1147" s="68">
        <v>81101700</v>
      </c>
      <c r="C1147" s="113" t="s">
        <v>1423</v>
      </c>
      <c r="D1147" s="26" t="s">
        <v>1367</v>
      </c>
      <c r="E1147" s="25" t="s">
        <v>1421</v>
      </c>
      <c r="F1147" s="25" t="s">
        <v>387</v>
      </c>
      <c r="G1147" s="25" t="s">
        <v>2249</v>
      </c>
      <c r="H1147" s="79">
        <v>29505587</v>
      </c>
      <c r="I1147" s="79">
        <v>29505587</v>
      </c>
      <c r="J1147" s="25" t="s">
        <v>2354</v>
      </c>
      <c r="K1147" s="25" t="s">
        <v>2355</v>
      </c>
      <c r="L1147" s="96" t="s">
        <v>2360</v>
      </c>
    </row>
    <row r="1148" spans="2:12" ht="33.75">
      <c r="B1148" s="68">
        <v>81101700</v>
      </c>
      <c r="C1148" s="113" t="s">
        <v>1424</v>
      </c>
      <c r="D1148" s="26" t="s">
        <v>1367</v>
      </c>
      <c r="E1148" s="25" t="s">
        <v>1421</v>
      </c>
      <c r="F1148" s="25" t="s">
        <v>387</v>
      </c>
      <c r="G1148" s="25" t="s">
        <v>2249</v>
      </c>
      <c r="H1148" s="79">
        <v>29505587</v>
      </c>
      <c r="I1148" s="79">
        <v>29505587</v>
      </c>
      <c r="J1148" s="25" t="s">
        <v>2354</v>
      </c>
      <c r="K1148" s="25" t="s">
        <v>2355</v>
      </c>
      <c r="L1148" s="96" t="s">
        <v>2360</v>
      </c>
    </row>
    <row r="1149" spans="2:12" ht="33.75">
      <c r="B1149" s="68" t="s">
        <v>2678</v>
      </c>
      <c r="C1149" s="113" t="s">
        <v>1425</v>
      </c>
      <c r="D1149" s="26" t="s">
        <v>1367</v>
      </c>
      <c r="E1149" s="25" t="s">
        <v>1426</v>
      </c>
      <c r="F1149" s="25" t="s">
        <v>387</v>
      </c>
      <c r="G1149" s="25" t="s">
        <v>2249</v>
      </c>
      <c r="H1149" s="79">
        <v>34564000</v>
      </c>
      <c r="I1149" s="79">
        <v>34564000</v>
      </c>
      <c r="J1149" s="25" t="s">
        <v>2354</v>
      </c>
      <c r="K1149" s="25" t="s">
        <v>2355</v>
      </c>
      <c r="L1149" s="96" t="s">
        <v>2360</v>
      </c>
    </row>
    <row r="1150" spans="2:12" ht="22.5">
      <c r="B1150" s="68" t="s">
        <v>2492</v>
      </c>
      <c r="C1150" s="113" t="s">
        <v>1427</v>
      </c>
      <c r="D1150" s="26" t="s">
        <v>1367</v>
      </c>
      <c r="E1150" s="25" t="s">
        <v>44</v>
      </c>
      <c r="F1150" s="25" t="s">
        <v>71</v>
      </c>
      <c r="G1150" s="25" t="s">
        <v>2249</v>
      </c>
      <c r="H1150" s="79">
        <v>269601005</v>
      </c>
      <c r="I1150" s="79">
        <v>269601005</v>
      </c>
      <c r="J1150" s="25" t="s">
        <v>2354</v>
      </c>
      <c r="K1150" s="25" t="s">
        <v>2355</v>
      </c>
      <c r="L1150" s="96" t="s">
        <v>2360</v>
      </c>
    </row>
    <row r="1151" spans="2:12" ht="22.5">
      <c r="B1151" s="68" t="s">
        <v>1086</v>
      </c>
      <c r="C1151" s="113" t="s">
        <v>1428</v>
      </c>
      <c r="D1151" s="26" t="s">
        <v>1367</v>
      </c>
      <c r="E1151" s="25" t="s">
        <v>1429</v>
      </c>
      <c r="F1151" s="25" t="s">
        <v>48</v>
      </c>
      <c r="G1151" s="25" t="s">
        <v>2249</v>
      </c>
      <c r="H1151" s="79">
        <v>58000000</v>
      </c>
      <c r="I1151" s="79">
        <v>58000000</v>
      </c>
      <c r="J1151" s="25" t="s">
        <v>2354</v>
      </c>
      <c r="K1151" s="25" t="s">
        <v>2355</v>
      </c>
      <c r="L1151" s="96" t="s">
        <v>2360</v>
      </c>
    </row>
    <row r="1152" spans="2:12" ht="22.5">
      <c r="B1152" s="68">
        <v>82121701</v>
      </c>
      <c r="C1152" s="113" t="s">
        <v>1430</v>
      </c>
      <c r="D1152" s="26" t="s">
        <v>1367</v>
      </c>
      <c r="E1152" s="25" t="s">
        <v>1429</v>
      </c>
      <c r="F1152" s="25" t="s">
        <v>48</v>
      </c>
      <c r="G1152" s="25" t="s">
        <v>2249</v>
      </c>
      <c r="H1152" s="79">
        <v>7000000</v>
      </c>
      <c r="I1152" s="79">
        <v>7000000</v>
      </c>
      <c r="J1152" s="25" t="s">
        <v>2354</v>
      </c>
      <c r="K1152" s="25" t="s">
        <v>2355</v>
      </c>
      <c r="L1152" s="25" t="s">
        <v>2360</v>
      </c>
    </row>
    <row r="1153" spans="2:12" ht="22.5">
      <c r="B1153" s="68">
        <v>44101800</v>
      </c>
      <c r="C1153" s="113" t="s">
        <v>1431</v>
      </c>
      <c r="D1153" s="26" t="s">
        <v>1367</v>
      </c>
      <c r="E1153" s="25" t="s">
        <v>1429</v>
      </c>
      <c r="F1153" s="25" t="s">
        <v>48</v>
      </c>
      <c r="G1153" s="25" t="s">
        <v>2249</v>
      </c>
      <c r="H1153" s="79">
        <v>58000000</v>
      </c>
      <c r="I1153" s="79">
        <v>58000000</v>
      </c>
      <c r="J1153" s="25" t="s">
        <v>2354</v>
      </c>
      <c r="K1153" s="25" t="s">
        <v>2355</v>
      </c>
      <c r="L1153" s="25" t="s">
        <v>2360</v>
      </c>
    </row>
    <row r="1154" spans="2:12" ht="33.75">
      <c r="B1154" s="68" t="s">
        <v>2472</v>
      </c>
      <c r="C1154" s="113" t="s">
        <v>1432</v>
      </c>
      <c r="D1154" s="26" t="s">
        <v>1367</v>
      </c>
      <c r="E1154" s="25" t="s">
        <v>60</v>
      </c>
      <c r="F1154" s="25" t="s">
        <v>387</v>
      </c>
      <c r="G1154" s="25" t="s">
        <v>2249</v>
      </c>
      <c r="H1154" s="79">
        <v>30398214</v>
      </c>
      <c r="I1154" s="79">
        <v>30398214</v>
      </c>
      <c r="J1154" s="25" t="s">
        <v>2354</v>
      </c>
      <c r="K1154" s="25" t="s">
        <v>2355</v>
      </c>
      <c r="L1154" s="25" t="s">
        <v>2360</v>
      </c>
    </row>
    <row r="1155" spans="2:12" ht="15">
      <c r="B1155" s="68" t="s">
        <v>2679</v>
      </c>
      <c r="C1155" s="114" t="s">
        <v>1433</v>
      </c>
      <c r="D1155" s="22" t="s">
        <v>389</v>
      </c>
      <c r="E1155" s="71" t="s">
        <v>857</v>
      </c>
      <c r="F1155" s="22" t="s">
        <v>163</v>
      </c>
      <c r="G1155" s="23" t="s">
        <v>2076</v>
      </c>
      <c r="H1155" s="79">
        <v>88000000</v>
      </c>
      <c r="I1155" s="79">
        <v>88000000</v>
      </c>
      <c r="J1155" s="23" t="s">
        <v>2158</v>
      </c>
      <c r="K1155" s="23" t="s">
        <v>2365</v>
      </c>
      <c r="L1155" s="23" t="s">
        <v>2366</v>
      </c>
    </row>
    <row r="1156" spans="2:12" ht="22.5">
      <c r="B1156" s="68" t="s">
        <v>2679</v>
      </c>
      <c r="C1156" s="114" t="s">
        <v>1434</v>
      </c>
      <c r="D1156" s="22" t="s">
        <v>389</v>
      </c>
      <c r="E1156" s="71" t="s">
        <v>857</v>
      </c>
      <c r="F1156" s="22" t="s">
        <v>163</v>
      </c>
      <c r="G1156" s="23" t="s">
        <v>2076</v>
      </c>
      <c r="H1156" s="79">
        <v>36000000</v>
      </c>
      <c r="I1156" s="79">
        <v>36000000</v>
      </c>
      <c r="J1156" s="23" t="s">
        <v>2158</v>
      </c>
      <c r="K1156" s="23" t="s">
        <v>2365</v>
      </c>
      <c r="L1156" s="23" t="s">
        <v>2367</v>
      </c>
    </row>
    <row r="1157" spans="2:12" ht="22.5">
      <c r="B1157" s="68" t="s">
        <v>2679</v>
      </c>
      <c r="C1157" s="114" t="s">
        <v>1435</v>
      </c>
      <c r="D1157" s="22" t="s">
        <v>389</v>
      </c>
      <c r="E1157" s="71" t="s">
        <v>857</v>
      </c>
      <c r="F1157" s="22" t="s">
        <v>1372</v>
      </c>
      <c r="G1157" s="23" t="s">
        <v>2076</v>
      </c>
      <c r="H1157" s="79">
        <v>59000000</v>
      </c>
      <c r="I1157" s="79">
        <v>59000000</v>
      </c>
      <c r="J1157" s="23" t="s">
        <v>2158</v>
      </c>
      <c r="K1157" s="23" t="s">
        <v>2365</v>
      </c>
      <c r="L1157" s="23" t="s">
        <v>2367</v>
      </c>
    </row>
    <row r="1158" spans="2:12" ht="15">
      <c r="B1158" s="68" t="s">
        <v>2679</v>
      </c>
      <c r="C1158" s="114" t="s">
        <v>1436</v>
      </c>
      <c r="D1158" s="22" t="s">
        <v>348</v>
      </c>
      <c r="E1158" s="22" t="s">
        <v>985</v>
      </c>
      <c r="F1158" s="23" t="s">
        <v>53</v>
      </c>
      <c r="G1158" s="23" t="s">
        <v>2076</v>
      </c>
      <c r="H1158" s="79">
        <v>220000000</v>
      </c>
      <c r="I1158" s="79">
        <v>220000000</v>
      </c>
      <c r="J1158" s="23" t="s">
        <v>2158</v>
      </c>
      <c r="K1158" s="23" t="s">
        <v>2365</v>
      </c>
      <c r="L1158" s="23" t="s">
        <v>2368</v>
      </c>
    </row>
    <row r="1159" spans="2:12" ht="22.5">
      <c r="B1159" s="68" t="s">
        <v>2680</v>
      </c>
      <c r="C1159" s="114" t="s">
        <v>1437</v>
      </c>
      <c r="D1159" s="22" t="s">
        <v>383</v>
      </c>
      <c r="E1159" s="22" t="s">
        <v>1057</v>
      </c>
      <c r="F1159" s="23" t="s">
        <v>1372</v>
      </c>
      <c r="G1159" s="23" t="s">
        <v>2076</v>
      </c>
      <c r="H1159" s="79">
        <v>61000000</v>
      </c>
      <c r="I1159" s="79">
        <v>61000000</v>
      </c>
      <c r="J1159" s="23" t="s">
        <v>2158</v>
      </c>
      <c r="K1159" s="23" t="s">
        <v>2365</v>
      </c>
      <c r="L1159" s="23" t="s">
        <v>2369</v>
      </c>
    </row>
    <row r="1160" spans="2:12" ht="22.5">
      <c r="B1160" s="68" t="s">
        <v>2679</v>
      </c>
      <c r="C1160" s="114" t="s">
        <v>1438</v>
      </c>
      <c r="D1160" s="22" t="s">
        <v>348</v>
      </c>
      <c r="E1160" s="22" t="s">
        <v>995</v>
      </c>
      <c r="F1160" s="23" t="s">
        <v>1372</v>
      </c>
      <c r="G1160" s="23" t="s">
        <v>2076</v>
      </c>
      <c r="H1160" s="79">
        <v>61000000</v>
      </c>
      <c r="I1160" s="79">
        <v>61000000</v>
      </c>
      <c r="J1160" s="23" t="s">
        <v>2158</v>
      </c>
      <c r="K1160" s="23" t="s">
        <v>2365</v>
      </c>
      <c r="L1160" s="23" t="s">
        <v>2366</v>
      </c>
    </row>
    <row r="1161" spans="2:12" ht="22.5">
      <c r="B1161" s="68" t="s">
        <v>2679</v>
      </c>
      <c r="C1161" s="114" t="s">
        <v>1439</v>
      </c>
      <c r="D1161" s="22" t="s">
        <v>983</v>
      </c>
      <c r="E1161" s="22" t="s">
        <v>985</v>
      </c>
      <c r="F1161" s="23" t="s">
        <v>53</v>
      </c>
      <c r="G1161" s="23" t="s">
        <v>2076</v>
      </c>
      <c r="H1161" s="79">
        <v>70000000</v>
      </c>
      <c r="I1161" s="79">
        <v>70000000</v>
      </c>
      <c r="J1161" s="23" t="s">
        <v>2158</v>
      </c>
      <c r="K1161" s="23" t="s">
        <v>2365</v>
      </c>
      <c r="L1161" s="23" t="s">
        <v>2368</v>
      </c>
    </row>
    <row r="1162" spans="2:12" ht="15">
      <c r="B1162" s="68" t="s">
        <v>2679</v>
      </c>
      <c r="C1162" s="114" t="s">
        <v>1440</v>
      </c>
      <c r="D1162" s="22" t="s">
        <v>983</v>
      </c>
      <c r="E1162" s="22" t="s">
        <v>971</v>
      </c>
      <c r="F1162" s="23" t="s">
        <v>1372</v>
      </c>
      <c r="G1162" s="23" t="s">
        <v>2076</v>
      </c>
      <c r="H1162" s="79">
        <v>18480000</v>
      </c>
      <c r="I1162" s="79">
        <v>18480000</v>
      </c>
      <c r="J1162" s="23" t="s">
        <v>2158</v>
      </c>
      <c r="K1162" s="23" t="s">
        <v>2365</v>
      </c>
      <c r="L1162" s="23" t="s">
        <v>2370</v>
      </c>
    </row>
    <row r="1163" spans="2:12" ht="22.5">
      <c r="B1163" s="68" t="s">
        <v>2679</v>
      </c>
      <c r="C1163" s="114" t="s">
        <v>1441</v>
      </c>
      <c r="D1163" s="22" t="s">
        <v>983</v>
      </c>
      <c r="E1163" s="22" t="s">
        <v>1442</v>
      </c>
      <c r="F1163" s="23" t="s">
        <v>1443</v>
      </c>
      <c r="G1163" s="23" t="s">
        <v>2076</v>
      </c>
      <c r="H1163" s="79">
        <v>8455902</v>
      </c>
      <c r="I1163" s="79">
        <v>8455902</v>
      </c>
      <c r="J1163" s="23" t="s">
        <v>2158</v>
      </c>
      <c r="K1163" s="23" t="s">
        <v>2365</v>
      </c>
      <c r="L1163" s="23" t="s">
        <v>2371</v>
      </c>
    </row>
    <row r="1164" spans="2:12" ht="22.5">
      <c r="B1164" s="68" t="s">
        <v>2679</v>
      </c>
      <c r="C1164" s="114" t="s">
        <v>1444</v>
      </c>
      <c r="D1164" s="22" t="s">
        <v>983</v>
      </c>
      <c r="E1164" s="22" t="s">
        <v>985</v>
      </c>
      <c r="F1164" s="23" t="s">
        <v>1372</v>
      </c>
      <c r="G1164" s="23" t="s">
        <v>2076</v>
      </c>
      <c r="H1164" s="79">
        <v>32340000</v>
      </c>
      <c r="I1164" s="79">
        <v>32340000</v>
      </c>
      <c r="J1164" s="23" t="s">
        <v>2158</v>
      </c>
      <c r="K1164" s="23" t="s">
        <v>2365</v>
      </c>
      <c r="L1164" s="23" t="s">
        <v>2370</v>
      </c>
    </row>
    <row r="1165" spans="2:12" ht="15">
      <c r="B1165" s="68" t="s">
        <v>2679</v>
      </c>
      <c r="C1165" s="114" t="s">
        <v>1445</v>
      </c>
      <c r="D1165" s="22" t="s">
        <v>389</v>
      </c>
      <c r="E1165" s="22" t="s">
        <v>971</v>
      </c>
      <c r="F1165" s="23" t="s">
        <v>53</v>
      </c>
      <c r="G1165" s="23" t="s">
        <v>2076</v>
      </c>
      <c r="H1165" s="79">
        <v>610000000</v>
      </c>
      <c r="I1165" s="79">
        <v>610000000</v>
      </c>
      <c r="J1165" s="23" t="s">
        <v>2158</v>
      </c>
      <c r="K1165" s="23" t="s">
        <v>2365</v>
      </c>
      <c r="L1165" s="23" t="s">
        <v>2366</v>
      </c>
    </row>
    <row r="1166" spans="2:12" ht="22.5">
      <c r="B1166" s="68" t="s">
        <v>2679</v>
      </c>
      <c r="C1166" s="114" t="s">
        <v>1446</v>
      </c>
      <c r="D1166" s="22" t="s">
        <v>372</v>
      </c>
      <c r="E1166" s="22" t="s">
        <v>995</v>
      </c>
      <c r="F1166" s="23" t="s">
        <v>53</v>
      </c>
      <c r="G1166" s="23" t="s">
        <v>2076</v>
      </c>
      <c r="H1166" s="79">
        <v>301000000</v>
      </c>
      <c r="I1166" s="79">
        <v>301000000</v>
      </c>
      <c r="J1166" s="23" t="s">
        <v>2158</v>
      </c>
      <c r="K1166" s="23" t="s">
        <v>2365</v>
      </c>
      <c r="L1166" s="23" t="s">
        <v>2367</v>
      </c>
    </row>
    <row r="1167" spans="2:12" ht="22.5">
      <c r="B1167" s="68" t="s">
        <v>2679</v>
      </c>
      <c r="C1167" s="114" t="s">
        <v>1447</v>
      </c>
      <c r="D1167" s="22" t="s">
        <v>459</v>
      </c>
      <c r="E1167" s="22" t="s">
        <v>1107</v>
      </c>
      <c r="F1167" s="22" t="s">
        <v>53</v>
      </c>
      <c r="G1167" s="23" t="s">
        <v>2076</v>
      </c>
      <c r="H1167" s="79">
        <v>500000000</v>
      </c>
      <c r="I1167" s="79">
        <v>500000000</v>
      </c>
      <c r="J1167" s="23" t="s">
        <v>2158</v>
      </c>
      <c r="K1167" s="23" t="s">
        <v>2365</v>
      </c>
      <c r="L1167" s="23" t="s">
        <v>2367</v>
      </c>
    </row>
    <row r="1168" spans="2:12" ht="22.5">
      <c r="B1168" s="68" t="s">
        <v>2679</v>
      </c>
      <c r="C1168" s="114" t="s">
        <v>1448</v>
      </c>
      <c r="D1168" s="22" t="s">
        <v>459</v>
      </c>
      <c r="E1168" s="22" t="s">
        <v>971</v>
      </c>
      <c r="F1168" s="23" t="s">
        <v>462</v>
      </c>
      <c r="G1168" s="23" t="s">
        <v>2076</v>
      </c>
      <c r="H1168" s="79">
        <v>10400000</v>
      </c>
      <c r="I1168" s="79">
        <v>10400000</v>
      </c>
      <c r="J1168" s="23" t="s">
        <v>2158</v>
      </c>
      <c r="K1168" s="23" t="s">
        <v>2365</v>
      </c>
      <c r="L1168" s="23" t="s">
        <v>2368</v>
      </c>
    </row>
    <row r="1169" spans="2:12" ht="22.5">
      <c r="B1169" s="68" t="s">
        <v>2679</v>
      </c>
      <c r="C1169" s="114" t="s">
        <v>1448</v>
      </c>
      <c r="D1169" s="22" t="s">
        <v>459</v>
      </c>
      <c r="E1169" s="22" t="s">
        <v>971</v>
      </c>
      <c r="F1169" s="23" t="s">
        <v>462</v>
      </c>
      <c r="G1169" s="23" t="s">
        <v>2076</v>
      </c>
      <c r="H1169" s="79">
        <v>10400000</v>
      </c>
      <c r="I1169" s="79">
        <v>10400000</v>
      </c>
      <c r="J1169" s="23" t="s">
        <v>2158</v>
      </c>
      <c r="K1169" s="23" t="s">
        <v>2365</v>
      </c>
      <c r="L1169" s="23" t="s">
        <v>2369</v>
      </c>
    </row>
    <row r="1170" spans="2:12" ht="22.5">
      <c r="B1170" s="68" t="s">
        <v>2679</v>
      </c>
      <c r="C1170" s="114" t="s">
        <v>1448</v>
      </c>
      <c r="D1170" s="22" t="s">
        <v>459</v>
      </c>
      <c r="E1170" s="22" t="s">
        <v>971</v>
      </c>
      <c r="F1170" s="23" t="s">
        <v>462</v>
      </c>
      <c r="G1170" s="23" t="s">
        <v>2076</v>
      </c>
      <c r="H1170" s="79">
        <v>10400000</v>
      </c>
      <c r="I1170" s="79">
        <v>10400000</v>
      </c>
      <c r="J1170" s="23" t="s">
        <v>2158</v>
      </c>
      <c r="K1170" s="23" t="s">
        <v>2365</v>
      </c>
      <c r="L1170" s="23" t="s">
        <v>2372</v>
      </c>
    </row>
    <row r="1171" spans="2:12" ht="22.5">
      <c r="B1171" s="68" t="s">
        <v>2679</v>
      </c>
      <c r="C1171" s="114" t="s">
        <v>1448</v>
      </c>
      <c r="D1171" s="22" t="s">
        <v>459</v>
      </c>
      <c r="E1171" s="22" t="s">
        <v>971</v>
      </c>
      <c r="F1171" s="23" t="s">
        <v>462</v>
      </c>
      <c r="G1171" s="23" t="s">
        <v>2076</v>
      </c>
      <c r="H1171" s="79">
        <v>10400000</v>
      </c>
      <c r="I1171" s="79">
        <v>10400000</v>
      </c>
      <c r="J1171" s="23" t="s">
        <v>2158</v>
      </c>
      <c r="K1171" s="23" t="s">
        <v>2365</v>
      </c>
      <c r="L1171" s="23" t="s">
        <v>2373</v>
      </c>
    </row>
    <row r="1172" spans="2:12" ht="22.5">
      <c r="B1172" s="68" t="s">
        <v>2679</v>
      </c>
      <c r="C1172" s="114" t="s">
        <v>1448</v>
      </c>
      <c r="D1172" s="22" t="s">
        <v>459</v>
      </c>
      <c r="E1172" s="22" t="s">
        <v>971</v>
      </c>
      <c r="F1172" s="23" t="s">
        <v>462</v>
      </c>
      <c r="G1172" s="23" t="s">
        <v>2076</v>
      </c>
      <c r="H1172" s="79">
        <v>10400000</v>
      </c>
      <c r="I1172" s="79">
        <v>10400000</v>
      </c>
      <c r="J1172" s="23" t="s">
        <v>2158</v>
      </c>
      <c r="K1172" s="23" t="s">
        <v>2365</v>
      </c>
      <c r="L1172" s="23" t="s">
        <v>2374</v>
      </c>
    </row>
    <row r="1173" spans="2:12" ht="22.5">
      <c r="B1173" s="68" t="s">
        <v>2679</v>
      </c>
      <c r="C1173" s="114" t="s">
        <v>1449</v>
      </c>
      <c r="D1173" s="22" t="s">
        <v>370</v>
      </c>
      <c r="E1173" s="22" t="s">
        <v>995</v>
      </c>
      <c r="F1173" s="23" t="s">
        <v>163</v>
      </c>
      <c r="G1173" s="23" t="s">
        <v>2076</v>
      </c>
      <c r="H1173" s="79">
        <v>25000000</v>
      </c>
      <c r="I1173" s="79">
        <v>25000000</v>
      </c>
      <c r="J1173" s="23" t="s">
        <v>2158</v>
      </c>
      <c r="K1173" s="23" t="s">
        <v>2365</v>
      </c>
      <c r="L1173" s="23" t="s">
        <v>2370</v>
      </c>
    </row>
    <row r="1174" spans="2:12" ht="15">
      <c r="B1174" s="68" t="s">
        <v>2679</v>
      </c>
      <c r="C1174" s="114" t="s">
        <v>1450</v>
      </c>
      <c r="D1174" s="22" t="s">
        <v>372</v>
      </c>
      <c r="E1174" s="22" t="s">
        <v>1011</v>
      </c>
      <c r="F1174" s="23" t="s">
        <v>53</v>
      </c>
      <c r="G1174" s="23" t="s">
        <v>2076</v>
      </c>
      <c r="H1174" s="79">
        <f>392000000-61000000-70000000-18480000</f>
        <v>242520000</v>
      </c>
      <c r="I1174" s="79">
        <f>392000000-61000000-70000000-18480000</f>
        <v>242520000</v>
      </c>
      <c r="J1174" s="23" t="s">
        <v>2158</v>
      </c>
      <c r="K1174" s="23" t="s">
        <v>2365</v>
      </c>
      <c r="L1174" s="23" t="s">
        <v>2370</v>
      </c>
    </row>
    <row r="1175" spans="2:12" ht="33.75">
      <c r="B1175" s="68" t="s">
        <v>2679</v>
      </c>
      <c r="C1175" s="114" t="s">
        <v>1451</v>
      </c>
      <c r="D1175" s="22" t="s">
        <v>372</v>
      </c>
      <c r="E1175" s="22" t="s">
        <v>971</v>
      </c>
      <c r="F1175" s="23" t="s">
        <v>53</v>
      </c>
      <c r="G1175" s="23" t="s">
        <v>2076</v>
      </c>
      <c r="H1175" s="79">
        <v>560000000</v>
      </c>
      <c r="I1175" s="79">
        <v>560000000</v>
      </c>
      <c r="J1175" s="23" t="s">
        <v>2158</v>
      </c>
      <c r="K1175" s="23" t="s">
        <v>2365</v>
      </c>
      <c r="L1175" s="23" t="s">
        <v>2375</v>
      </c>
    </row>
    <row r="1176" spans="2:12" ht="22.5">
      <c r="B1176" s="68" t="s">
        <v>2679</v>
      </c>
      <c r="C1176" s="114" t="s">
        <v>1448</v>
      </c>
      <c r="D1176" s="22" t="s">
        <v>459</v>
      </c>
      <c r="E1176" s="22" t="s">
        <v>971</v>
      </c>
      <c r="F1176" s="23" t="s">
        <v>462</v>
      </c>
      <c r="G1176" s="23" t="s">
        <v>2076</v>
      </c>
      <c r="H1176" s="79">
        <v>10400000</v>
      </c>
      <c r="I1176" s="79">
        <v>10400000</v>
      </c>
      <c r="J1176" s="23" t="s">
        <v>2158</v>
      </c>
      <c r="K1176" s="23" t="s">
        <v>2365</v>
      </c>
      <c r="L1176" s="23" t="s">
        <v>2368</v>
      </c>
    </row>
    <row r="1177" spans="2:12" ht="22.5">
      <c r="B1177" s="68" t="s">
        <v>2679</v>
      </c>
      <c r="C1177" s="114" t="s">
        <v>1448</v>
      </c>
      <c r="D1177" s="22" t="s">
        <v>459</v>
      </c>
      <c r="E1177" s="22" t="s">
        <v>971</v>
      </c>
      <c r="F1177" s="23" t="s">
        <v>462</v>
      </c>
      <c r="G1177" s="23" t="s">
        <v>2076</v>
      </c>
      <c r="H1177" s="79">
        <v>10400000</v>
      </c>
      <c r="I1177" s="79">
        <v>10400000</v>
      </c>
      <c r="J1177" s="23" t="s">
        <v>2158</v>
      </c>
      <c r="K1177" s="23" t="s">
        <v>2365</v>
      </c>
      <c r="L1177" s="23" t="s">
        <v>2368</v>
      </c>
    </row>
    <row r="1178" spans="2:12" ht="22.5">
      <c r="B1178" s="68" t="s">
        <v>2679</v>
      </c>
      <c r="C1178" s="114" t="s">
        <v>1448</v>
      </c>
      <c r="D1178" s="22" t="s">
        <v>459</v>
      </c>
      <c r="E1178" s="22" t="s">
        <v>971</v>
      </c>
      <c r="F1178" s="23" t="s">
        <v>462</v>
      </c>
      <c r="G1178" s="23" t="s">
        <v>2076</v>
      </c>
      <c r="H1178" s="79">
        <v>10400000</v>
      </c>
      <c r="I1178" s="79">
        <v>10400000</v>
      </c>
      <c r="J1178" s="23" t="s">
        <v>2158</v>
      </c>
      <c r="K1178" s="23" t="s">
        <v>2365</v>
      </c>
      <c r="L1178" s="23" t="s">
        <v>2368</v>
      </c>
    </row>
    <row r="1179" spans="2:12" ht="22.5">
      <c r="B1179" s="68" t="s">
        <v>2679</v>
      </c>
      <c r="C1179" s="114" t="s">
        <v>1448</v>
      </c>
      <c r="D1179" s="22" t="s">
        <v>459</v>
      </c>
      <c r="E1179" s="22" t="s">
        <v>971</v>
      </c>
      <c r="F1179" s="23" t="s">
        <v>462</v>
      </c>
      <c r="G1179" s="23" t="s">
        <v>2076</v>
      </c>
      <c r="H1179" s="79">
        <v>10400000</v>
      </c>
      <c r="I1179" s="79">
        <v>10400000</v>
      </c>
      <c r="J1179" s="23" t="s">
        <v>2158</v>
      </c>
      <c r="K1179" s="23" t="s">
        <v>2365</v>
      </c>
      <c r="L1179" s="23" t="s">
        <v>2368</v>
      </c>
    </row>
    <row r="1180" spans="2:12" ht="22.5">
      <c r="B1180" s="68" t="s">
        <v>2679</v>
      </c>
      <c r="C1180" s="114" t="s">
        <v>1448</v>
      </c>
      <c r="D1180" s="22" t="s">
        <v>459</v>
      </c>
      <c r="E1180" s="22" t="s">
        <v>971</v>
      </c>
      <c r="F1180" s="23" t="s">
        <v>462</v>
      </c>
      <c r="G1180" s="23" t="s">
        <v>2076</v>
      </c>
      <c r="H1180" s="79">
        <v>10400000</v>
      </c>
      <c r="I1180" s="79">
        <v>10400000</v>
      </c>
      <c r="J1180" s="23" t="s">
        <v>2158</v>
      </c>
      <c r="K1180" s="23" t="s">
        <v>2365</v>
      </c>
      <c r="L1180" s="23" t="s">
        <v>2368</v>
      </c>
    </row>
    <row r="1181" spans="2:12" ht="15">
      <c r="B1181" s="68" t="s">
        <v>2679</v>
      </c>
      <c r="C1181" s="114" t="s">
        <v>1452</v>
      </c>
      <c r="D1181" s="22" t="s">
        <v>459</v>
      </c>
      <c r="E1181" s="22" t="s">
        <v>971</v>
      </c>
      <c r="F1181" s="23" t="s">
        <v>1372</v>
      </c>
      <c r="G1181" s="23" t="s">
        <v>2076</v>
      </c>
      <c r="H1181" s="79">
        <v>30000000</v>
      </c>
      <c r="I1181" s="79">
        <v>30000000</v>
      </c>
      <c r="J1181" s="23" t="s">
        <v>2158</v>
      </c>
      <c r="K1181" s="23" t="s">
        <v>2365</v>
      </c>
      <c r="L1181" s="23" t="s">
        <v>2368</v>
      </c>
    </row>
    <row r="1182" spans="2:12" ht="15">
      <c r="B1182" s="68" t="s">
        <v>2679</v>
      </c>
      <c r="C1182" s="114" t="s">
        <v>1453</v>
      </c>
      <c r="D1182" s="22" t="s">
        <v>459</v>
      </c>
      <c r="E1182" s="22" t="s">
        <v>971</v>
      </c>
      <c r="F1182" s="23" t="s">
        <v>1372</v>
      </c>
      <c r="G1182" s="23" t="s">
        <v>2076</v>
      </c>
      <c r="H1182" s="79">
        <v>28000000</v>
      </c>
      <c r="I1182" s="79">
        <v>28000000</v>
      </c>
      <c r="J1182" s="23" t="s">
        <v>2158</v>
      </c>
      <c r="K1182" s="23" t="s">
        <v>2365</v>
      </c>
      <c r="L1182" s="23" t="s">
        <v>2368</v>
      </c>
    </row>
    <row r="1183" spans="2:12" ht="15">
      <c r="B1183" s="68" t="s">
        <v>2679</v>
      </c>
      <c r="C1183" s="114" t="s">
        <v>1454</v>
      </c>
      <c r="D1183" s="22" t="s">
        <v>459</v>
      </c>
      <c r="E1183" s="22" t="s">
        <v>971</v>
      </c>
      <c r="F1183" s="23" t="s">
        <v>53</v>
      </c>
      <c r="G1183" s="23" t="s">
        <v>2076</v>
      </c>
      <c r="H1183" s="79">
        <v>103068900</v>
      </c>
      <c r="I1183" s="79">
        <v>103068900</v>
      </c>
      <c r="J1183" s="23" t="s">
        <v>2158</v>
      </c>
      <c r="K1183" s="23" t="s">
        <v>2365</v>
      </c>
      <c r="L1183" s="23" t="s">
        <v>2368</v>
      </c>
    </row>
    <row r="1184" spans="2:12" ht="22.5">
      <c r="B1184" s="68" t="s">
        <v>2679</v>
      </c>
      <c r="C1184" s="114" t="s">
        <v>1455</v>
      </c>
      <c r="D1184" s="22" t="s">
        <v>459</v>
      </c>
      <c r="E1184" s="22" t="s">
        <v>971</v>
      </c>
      <c r="F1184" s="23" t="s">
        <v>462</v>
      </c>
      <c r="G1184" s="23" t="s">
        <v>2076</v>
      </c>
      <c r="H1184" s="79">
        <v>223933505</v>
      </c>
      <c r="I1184" s="79">
        <v>223933505</v>
      </c>
      <c r="J1184" s="23" t="s">
        <v>2158</v>
      </c>
      <c r="K1184" s="23" t="s">
        <v>2365</v>
      </c>
      <c r="L1184" s="23" t="s">
        <v>2368</v>
      </c>
    </row>
    <row r="1185" spans="2:12" ht="22.5">
      <c r="B1185" s="68" t="s">
        <v>2679</v>
      </c>
      <c r="C1185" s="114" t="s">
        <v>1456</v>
      </c>
      <c r="D1185" s="22" t="s">
        <v>459</v>
      </c>
      <c r="E1185" s="22" t="s">
        <v>995</v>
      </c>
      <c r="F1185" s="23" t="s">
        <v>163</v>
      </c>
      <c r="G1185" s="23" t="s">
        <v>2076</v>
      </c>
      <c r="H1185" s="79">
        <v>30000000</v>
      </c>
      <c r="I1185" s="79">
        <v>30000000</v>
      </c>
      <c r="J1185" s="23" t="s">
        <v>2158</v>
      </c>
      <c r="K1185" s="23" t="s">
        <v>2365</v>
      </c>
      <c r="L1185" s="23" t="s">
        <v>2368</v>
      </c>
    </row>
    <row r="1186" spans="2:12" ht="22.5">
      <c r="B1186" s="68" t="s">
        <v>2679</v>
      </c>
      <c r="C1186" s="114" t="s">
        <v>1457</v>
      </c>
      <c r="D1186" s="22" t="s">
        <v>459</v>
      </c>
      <c r="E1186" s="22" t="s">
        <v>995</v>
      </c>
      <c r="F1186" s="23" t="s">
        <v>163</v>
      </c>
      <c r="G1186" s="23" t="s">
        <v>2076</v>
      </c>
      <c r="H1186" s="79">
        <v>30000000</v>
      </c>
      <c r="I1186" s="79">
        <v>30000000</v>
      </c>
      <c r="J1186" s="23" t="s">
        <v>2158</v>
      </c>
      <c r="K1186" s="23" t="s">
        <v>2365</v>
      </c>
      <c r="L1186" s="23" t="s">
        <v>2368</v>
      </c>
    </row>
    <row r="1187" spans="2:12" ht="22.5">
      <c r="B1187" s="68" t="s">
        <v>2679</v>
      </c>
      <c r="C1187" s="114" t="s">
        <v>1458</v>
      </c>
      <c r="D1187" s="22" t="s">
        <v>459</v>
      </c>
      <c r="E1187" s="22" t="s">
        <v>995</v>
      </c>
      <c r="F1187" s="23" t="s">
        <v>163</v>
      </c>
      <c r="G1187" s="23" t="s">
        <v>2076</v>
      </c>
      <c r="H1187" s="79">
        <v>30000000</v>
      </c>
      <c r="I1187" s="79">
        <v>30000000</v>
      </c>
      <c r="J1187" s="23" t="s">
        <v>2158</v>
      </c>
      <c r="K1187" s="23" t="s">
        <v>2365</v>
      </c>
      <c r="L1187" s="23" t="s">
        <v>2368</v>
      </c>
    </row>
    <row r="1188" spans="2:12" ht="15">
      <c r="B1188" s="68" t="s">
        <v>2679</v>
      </c>
      <c r="C1188" s="114" t="s">
        <v>1459</v>
      </c>
      <c r="D1188" s="22" t="s">
        <v>459</v>
      </c>
      <c r="E1188" s="22" t="s">
        <v>995</v>
      </c>
      <c r="F1188" s="23" t="s">
        <v>163</v>
      </c>
      <c r="G1188" s="23" t="s">
        <v>2076</v>
      </c>
      <c r="H1188" s="79">
        <v>30000000</v>
      </c>
      <c r="I1188" s="79">
        <v>30000000</v>
      </c>
      <c r="J1188" s="23" t="s">
        <v>2158</v>
      </c>
      <c r="K1188" s="23" t="s">
        <v>2365</v>
      </c>
      <c r="L1188" s="23" t="s">
        <v>2368</v>
      </c>
    </row>
    <row r="1189" spans="2:12" ht="22.5">
      <c r="B1189" s="68">
        <v>86111600</v>
      </c>
      <c r="C1189" s="114" t="s">
        <v>1460</v>
      </c>
      <c r="D1189" s="22" t="s">
        <v>459</v>
      </c>
      <c r="E1189" s="22" t="s">
        <v>971</v>
      </c>
      <c r="F1189" s="23" t="s">
        <v>462</v>
      </c>
      <c r="G1189" s="23" t="s">
        <v>2076</v>
      </c>
      <c r="H1189" s="79">
        <v>5000000</v>
      </c>
      <c r="I1189" s="79">
        <v>5000000</v>
      </c>
      <c r="J1189" s="23" t="s">
        <v>2158</v>
      </c>
      <c r="K1189" s="23" t="s">
        <v>2365</v>
      </c>
      <c r="L1189" s="23" t="s">
        <v>2376</v>
      </c>
    </row>
    <row r="1190" spans="2:12" ht="22.5">
      <c r="B1190" s="68">
        <v>86111600</v>
      </c>
      <c r="C1190" s="114" t="s">
        <v>1460</v>
      </c>
      <c r="D1190" s="22" t="s">
        <v>459</v>
      </c>
      <c r="E1190" s="22" t="s">
        <v>971</v>
      </c>
      <c r="F1190" s="23" t="s">
        <v>462</v>
      </c>
      <c r="G1190" s="23" t="s">
        <v>2076</v>
      </c>
      <c r="H1190" s="79">
        <v>37000000</v>
      </c>
      <c r="I1190" s="79">
        <v>37000000</v>
      </c>
      <c r="J1190" s="23" t="s">
        <v>2158</v>
      </c>
      <c r="K1190" s="23" t="s">
        <v>2365</v>
      </c>
      <c r="L1190" s="23" t="s">
        <v>2376</v>
      </c>
    </row>
    <row r="1191" spans="2:12" ht="22.5">
      <c r="B1191" s="68">
        <v>86111600</v>
      </c>
      <c r="C1191" s="114" t="s">
        <v>1460</v>
      </c>
      <c r="D1191" s="22" t="s">
        <v>459</v>
      </c>
      <c r="E1191" s="22" t="s">
        <v>971</v>
      </c>
      <c r="F1191" s="23" t="s">
        <v>462</v>
      </c>
      <c r="G1191" s="23" t="s">
        <v>2076</v>
      </c>
      <c r="H1191" s="79">
        <v>18000000</v>
      </c>
      <c r="I1191" s="79">
        <v>18000000</v>
      </c>
      <c r="J1191" s="23" t="s">
        <v>2158</v>
      </c>
      <c r="K1191" s="23" t="s">
        <v>2365</v>
      </c>
      <c r="L1191" s="23" t="s">
        <v>2376</v>
      </c>
    </row>
    <row r="1192" spans="2:12" ht="22.5">
      <c r="B1192" s="68">
        <v>86111600</v>
      </c>
      <c r="C1192" s="114" t="s">
        <v>1460</v>
      </c>
      <c r="D1192" s="22" t="s">
        <v>459</v>
      </c>
      <c r="E1192" s="22" t="s">
        <v>971</v>
      </c>
      <c r="F1192" s="23" t="s">
        <v>462</v>
      </c>
      <c r="G1192" s="23" t="s">
        <v>2076</v>
      </c>
      <c r="H1192" s="79">
        <v>28000000</v>
      </c>
      <c r="I1192" s="79">
        <v>28000000</v>
      </c>
      <c r="J1192" s="23" t="s">
        <v>2158</v>
      </c>
      <c r="K1192" s="23" t="s">
        <v>2365</v>
      </c>
      <c r="L1192" s="23" t="s">
        <v>2376</v>
      </c>
    </row>
    <row r="1193" spans="2:12" ht="22.5">
      <c r="B1193" s="68">
        <v>86111600</v>
      </c>
      <c r="C1193" s="114" t="s">
        <v>1460</v>
      </c>
      <c r="D1193" s="22" t="s">
        <v>459</v>
      </c>
      <c r="E1193" s="22" t="s">
        <v>971</v>
      </c>
      <c r="F1193" s="23" t="s">
        <v>462</v>
      </c>
      <c r="G1193" s="23" t="s">
        <v>2076</v>
      </c>
      <c r="H1193" s="79">
        <v>20000000</v>
      </c>
      <c r="I1193" s="79">
        <v>20000000</v>
      </c>
      <c r="J1193" s="23" t="s">
        <v>2158</v>
      </c>
      <c r="K1193" s="23" t="s">
        <v>2365</v>
      </c>
      <c r="L1193" s="23" t="s">
        <v>2376</v>
      </c>
    </row>
    <row r="1194" spans="2:12" ht="22.5">
      <c r="B1194" s="68">
        <v>86111600</v>
      </c>
      <c r="C1194" s="114" t="s">
        <v>1460</v>
      </c>
      <c r="D1194" s="22" t="s">
        <v>459</v>
      </c>
      <c r="E1194" s="22" t="s">
        <v>971</v>
      </c>
      <c r="F1194" s="23" t="s">
        <v>462</v>
      </c>
      <c r="G1194" s="23" t="s">
        <v>2076</v>
      </c>
      <c r="H1194" s="79">
        <v>25000000</v>
      </c>
      <c r="I1194" s="79">
        <v>25000000</v>
      </c>
      <c r="J1194" s="23" t="s">
        <v>2158</v>
      </c>
      <c r="K1194" s="23" t="s">
        <v>2365</v>
      </c>
      <c r="L1194" s="23" t="s">
        <v>2376</v>
      </c>
    </row>
    <row r="1195" spans="2:12" ht="22.5">
      <c r="B1195" s="68">
        <v>86111600</v>
      </c>
      <c r="C1195" s="114" t="s">
        <v>1460</v>
      </c>
      <c r="D1195" s="22" t="s">
        <v>459</v>
      </c>
      <c r="E1195" s="22" t="s">
        <v>971</v>
      </c>
      <c r="F1195" s="23" t="s">
        <v>462</v>
      </c>
      <c r="G1195" s="23" t="s">
        <v>2076</v>
      </c>
      <c r="H1195" s="79">
        <v>30000000</v>
      </c>
      <c r="I1195" s="79">
        <v>30000000</v>
      </c>
      <c r="J1195" s="23" t="s">
        <v>2158</v>
      </c>
      <c r="K1195" s="23" t="s">
        <v>2365</v>
      </c>
      <c r="L1195" s="23" t="s">
        <v>2376</v>
      </c>
    </row>
    <row r="1196" spans="2:12" ht="22.5">
      <c r="B1196" s="68">
        <v>86111600</v>
      </c>
      <c r="C1196" s="114" t="s">
        <v>1460</v>
      </c>
      <c r="D1196" s="22" t="s">
        <v>459</v>
      </c>
      <c r="E1196" s="22" t="s">
        <v>971</v>
      </c>
      <c r="F1196" s="23" t="s">
        <v>462</v>
      </c>
      <c r="G1196" s="23" t="s">
        <v>2076</v>
      </c>
      <c r="H1196" s="79">
        <v>35000000</v>
      </c>
      <c r="I1196" s="79">
        <v>35000000</v>
      </c>
      <c r="J1196" s="23" t="s">
        <v>2158</v>
      </c>
      <c r="K1196" s="23" t="s">
        <v>2365</v>
      </c>
      <c r="L1196" s="23" t="s">
        <v>2376</v>
      </c>
    </row>
    <row r="1197" spans="2:12" ht="22.5">
      <c r="B1197" s="68">
        <v>86111600</v>
      </c>
      <c r="C1197" s="114" t="s">
        <v>1460</v>
      </c>
      <c r="D1197" s="22" t="s">
        <v>459</v>
      </c>
      <c r="E1197" s="22" t="s">
        <v>971</v>
      </c>
      <c r="F1197" s="23" t="s">
        <v>462</v>
      </c>
      <c r="G1197" s="23" t="s">
        <v>2076</v>
      </c>
      <c r="H1197" s="79">
        <v>30000000</v>
      </c>
      <c r="I1197" s="79">
        <v>30000000</v>
      </c>
      <c r="J1197" s="23" t="s">
        <v>2158</v>
      </c>
      <c r="K1197" s="23" t="s">
        <v>2365</v>
      </c>
      <c r="L1197" s="23" t="s">
        <v>2376</v>
      </c>
    </row>
    <row r="1198" spans="2:12" ht="22.5">
      <c r="B1198" s="68">
        <v>86111600</v>
      </c>
      <c r="C1198" s="114" t="s">
        <v>1460</v>
      </c>
      <c r="D1198" s="22" t="s">
        <v>459</v>
      </c>
      <c r="E1198" s="22" t="s">
        <v>971</v>
      </c>
      <c r="F1198" s="23" t="s">
        <v>462</v>
      </c>
      <c r="G1198" s="23" t="s">
        <v>2076</v>
      </c>
      <c r="H1198" s="79">
        <v>15000000</v>
      </c>
      <c r="I1198" s="79">
        <v>15000000</v>
      </c>
      <c r="J1198" s="23" t="s">
        <v>2158</v>
      </c>
      <c r="K1198" s="23" t="s">
        <v>2365</v>
      </c>
      <c r="L1198" s="23" t="s">
        <v>2376</v>
      </c>
    </row>
    <row r="1199" spans="2:12" ht="22.5">
      <c r="B1199" s="68">
        <v>86111600</v>
      </c>
      <c r="C1199" s="114" t="s">
        <v>1460</v>
      </c>
      <c r="D1199" s="22" t="s">
        <v>459</v>
      </c>
      <c r="E1199" s="22" t="s">
        <v>971</v>
      </c>
      <c r="F1199" s="23" t="s">
        <v>462</v>
      </c>
      <c r="G1199" s="23" t="s">
        <v>2076</v>
      </c>
      <c r="H1199" s="79">
        <v>17000000</v>
      </c>
      <c r="I1199" s="79">
        <v>17000000</v>
      </c>
      <c r="J1199" s="23" t="s">
        <v>2158</v>
      </c>
      <c r="K1199" s="23" t="s">
        <v>2365</v>
      </c>
      <c r="L1199" s="23" t="s">
        <v>2376</v>
      </c>
    </row>
    <row r="1200" spans="2:12" ht="22.5">
      <c r="B1200" s="68" t="s">
        <v>2679</v>
      </c>
      <c r="C1200" s="114" t="s">
        <v>1461</v>
      </c>
      <c r="D1200" s="22" t="s">
        <v>983</v>
      </c>
      <c r="E1200" s="22" t="s">
        <v>971</v>
      </c>
      <c r="F1200" s="22" t="s">
        <v>1072</v>
      </c>
      <c r="G1200" s="23" t="s">
        <v>2076</v>
      </c>
      <c r="H1200" s="79">
        <v>820000000</v>
      </c>
      <c r="I1200" s="79">
        <v>820000000</v>
      </c>
      <c r="J1200" s="23" t="s">
        <v>2158</v>
      </c>
      <c r="K1200" s="23" t="s">
        <v>2365</v>
      </c>
      <c r="L1200" s="23" t="s">
        <v>2367</v>
      </c>
    </row>
    <row r="1201" spans="2:12" ht="22.5">
      <c r="B1201" s="68" t="s">
        <v>2680</v>
      </c>
      <c r="C1201" s="114" t="s">
        <v>1460</v>
      </c>
      <c r="D1201" s="22" t="s">
        <v>459</v>
      </c>
      <c r="E1201" s="22" t="s">
        <v>971</v>
      </c>
      <c r="F1201" s="23" t="s">
        <v>462</v>
      </c>
      <c r="G1201" s="23" t="s">
        <v>2076</v>
      </c>
      <c r="H1201" s="79">
        <v>10000000</v>
      </c>
      <c r="I1201" s="79">
        <v>10000000</v>
      </c>
      <c r="J1201" s="23" t="s">
        <v>2158</v>
      </c>
      <c r="K1201" s="23" t="s">
        <v>2365</v>
      </c>
      <c r="L1201" s="23" t="s">
        <v>2368</v>
      </c>
    </row>
    <row r="1202" spans="2:12" ht="22.5">
      <c r="B1202" s="68" t="s">
        <v>2680</v>
      </c>
      <c r="C1202" s="114" t="s">
        <v>1460</v>
      </c>
      <c r="D1202" s="22" t="s">
        <v>459</v>
      </c>
      <c r="E1202" s="22" t="s">
        <v>971</v>
      </c>
      <c r="F1202" s="23" t="s">
        <v>462</v>
      </c>
      <c r="G1202" s="23" t="s">
        <v>2076</v>
      </c>
      <c r="H1202" s="79">
        <v>10000000</v>
      </c>
      <c r="I1202" s="79">
        <v>10000000</v>
      </c>
      <c r="J1202" s="23" t="s">
        <v>2158</v>
      </c>
      <c r="K1202" s="23" t="s">
        <v>2365</v>
      </c>
      <c r="L1202" s="23" t="s">
        <v>2376</v>
      </c>
    </row>
    <row r="1203" spans="2:12" ht="22.5">
      <c r="B1203" s="68" t="s">
        <v>2680</v>
      </c>
      <c r="C1203" s="114" t="s">
        <v>1460</v>
      </c>
      <c r="D1203" s="22" t="s">
        <v>459</v>
      </c>
      <c r="E1203" s="22" t="s">
        <v>971</v>
      </c>
      <c r="F1203" s="23" t="s">
        <v>462</v>
      </c>
      <c r="G1203" s="23" t="s">
        <v>2076</v>
      </c>
      <c r="H1203" s="79">
        <v>10000000</v>
      </c>
      <c r="I1203" s="79">
        <v>10000000</v>
      </c>
      <c r="J1203" s="23" t="s">
        <v>2158</v>
      </c>
      <c r="K1203" s="23" t="s">
        <v>2365</v>
      </c>
      <c r="L1203" s="23" t="s">
        <v>2376</v>
      </c>
    </row>
    <row r="1204" spans="2:12" ht="22.5">
      <c r="B1204" s="68" t="s">
        <v>2680</v>
      </c>
      <c r="C1204" s="114" t="s">
        <v>1460</v>
      </c>
      <c r="D1204" s="22" t="s">
        <v>459</v>
      </c>
      <c r="E1204" s="22" t="s">
        <v>971</v>
      </c>
      <c r="F1204" s="23" t="s">
        <v>462</v>
      </c>
      <c r="G1204" s="23" t="s">
        <v>2076</v>
      </c>
      <c r="H1204" s="79">
        <v>10000000</v>
      </c>
      <c r="I1204" s="79">
        <v>10000000</v>
      </c>
      <c r="J1204" s="23" t="s">
        <v>2158</v>
      </c>
      <c r="K1204" s="23" t="s">
        <v>2365</v>
      </c>
      <c r="L1204" s="23" t="s">
        <v>2376</v>
      </c>
    </row>
    <row r="1205" spans="2:12" ht="22.5">
      <c r="B1205" s="68" t="s">
        <v>2680</v>
      </c>
      <c r="C1205" s="114" t="s">
        <v>1460</v>
      </c>
      <c r="D1205" s="22" t="s">
        <v>459</v>
      </c>
      <c r="E1205" s="22" t="s">
        <v>971</v>
      </c>
      <c r="F1205" s="23" t="s">
        <v>462</v>
      </c>
      <c r="G1205" s="23" t="s">
        <v>2076</v>
      </c>
      <c r="H1205" s="79">
        <v>10000000</v>
      </c>
      <c r="I1205" s="79">
        <v>10000000</v>
      </c>
      <c r="J1205" s="23" t="s">
        <v>2158</v>
      </c>
      <c r="K1205" s="23" t="s">
        <v>2365</v>
      </c>
      <c r="L1205" s="23" t="s">
        <v>2376</v>
      </c>
    </row>
    <row r="1206" spans="2:12" ht="22.5">
      <c r="B1206" s="68" t="s">
        <v>2680</v>
      </c>
      <c r="C1206" s="114" t="s">
        <v>1460</v>
      </c>
      <c r="D1206" s="22" t="s">
        <v>459</v>
      </c>
      <c r="E1206" s="22" t="s">
        <v>971</v>
      </c>
      <c r="F1206" s="23" t="s">
        <v>462</v>
      </c>
      <c r="G1206" s="23" t="s">
        <v>2076</v>
      </c>
      <c r="H1206" s="79">
        <v>10000000</v>
      </c>
      <c r="I1206" s="79">
        <v>10000000</v>
      </c>
      <c r="J1206" s="23" t="s">
        <v>2158</v>
      </c>
      <c r="K1206" s="23" t="s">
        <v>2365</v>
      </c>
      <c r="L1206" s="23" t="s">
        <v>2376</v>
      </c>
    </row>
    <row r="1207" spans="2:12" ht="22.5">
      <c r="B1207" s="68" t="s">
        <v>2680</v>
      </c>
      <c r="C1207" s="114" t="s">
        <v>1460</v>
      </c>
      <c r="D1207" s="22" t="s">
        <v>459</v>
      </c>
      <c r="E1207" s="22" t="s">
        <v>971</v>
      </c>
      <c r="F1207" s="23" t="s">
        <v>462</v>
      </c>
      <c r="G1207" s="23" t="s">
        <v>2076</v>
      </c>
      <c r="H1207" s="79">
        <v>10000000</v>
      </c>
      <c r="I1207" s="79">
        <v>10000000</v>
      </c>
      <c r="J1207" s="23" t="s">
        <v>2158</v>
      </c>
      <c r="K1207" s="23" t="s">
        <v>2365</v>
      </c>
      <c r="L1207" s="23" t="s">
        <v>2376</v>
      </c>
    </row>
    <row r="1208" spans="2:12" ht="22.5">
      <c r="B1208" s="68" t="s">
        <v>2680</v>
      </c>
      <c r="C1208" s="114" t="s">
        <v>1460</v>
      </c>
      <c r="D1208" s="22" t="s">
        <v>459</v>
      </c>
      <c r="E1208" s="22" t="s">
        <v>971</v>
      </c>
      <c r="F1208" s="23" t="s">
        <v>462</v>
      </c>
      <c r="G1208" s="23" t="s">
        <v>2076</v>
      </c>
      <c r="H1208" s="79">
        <v>10000000</v>
      </c>
      <c r="I1208" s="79">
        <v>10000000</v>
      </c>
      <c r="J1208" s="23" t="s">
        <v>2158</v>
      </c>
      <c r="K1208" s="23" t="s">
        <v>2365</v>
      </c>
      <c r="L1208" s="23" t="s">
        <v>2377</v>
      </c>
    </row>
    <row r="1209" spans="2:12" ht="22.5">
      <c r="B1209" s="68" t="s">
        <v>2680</v>
      </c>
      <c r="C1209" s="114" t="s">
        <v>1460</v>
      </c>
      <c r="D1209" s="22" t="s">
        <v>459</v>
      </c>
      <c r="E1209" s="22" t="s">
        <v>971</v>
      </c>
      <c r="F1209" s="23" t="s">
        <v>462</v>
      </c>
      <c r="G1209" s="23" t="s">
        <v>2076</v>
      </c>
      <c r="H1209" s="79">
        <v>10000000</v>
      </c>
      <c r="I1209" s="79">
        <v>10000000</v>
      </c>
      <c r="J1209" s="23" t="s">
        <v>2158</v>
      </c>
      <c r="K1209" s="23" t="s">
        <v>2365</v>
      </c>
      <c r="L1209" s="23" t="s">
        <v>2378</v>
      </c>
    </row>
    <row r="1210" spans="2:12" ht="22.5">
      <c r="B1210" s="68" t="s">
        <v>2680</v>
      </c>
      <c r="C1210" s="114" t="s">
        <v>1460</v>
      </c>
      <c r="D1210" s="22" t="s">
        <v>459</v>
      </c>
      <c r="E1210" s="22" t="s">
        <v>971</v>
      </c>
      <c r="F1210" s="23" t="s">
        <v>462</v>
      </c>
      <c r="G1210" s="23" t="s">
        <v>2076</v>
      </c>
      <c r="H1210" s="79">
        <v>10000000</v>
      </c>
      <c r="I1210" s="79">
        <v>10000000</v>
      </c>
      <c r="J1210" s="23" t="s">
        <v>2158</v>
      </c>
      <c r="K1210" s="23" t="s">
        <v>2365</v>
      </c>
      <c r="L1210" s="23" t="s">
        <v>2379</v>
      </c>
    </row>
    <row r="1211" spans="2:12" ht="22.5">
      <c r="B1211" s="68" t="s">
        <v>2680</v>
      </c>
      <c r="C1211" s="114" t="s">
        <v>1460</v>
      </c>
      <c r="D1211" s="22" t="s">
        <v>459</v>
      </c>
      <c r="E1211" s="22" t="s">
        <v>971</v>
      </c>
      <c r="F1211" s="23" t="s">
        <v>462</v>
      </c>
      <c r="G1211" s="23" t="s">
        <v>2076</v>
      </c>
      <c r="H1211" s="79">
        <v>10000000</v>
      </c>
      <c r="I1211" s="79">
        <v>10000000</v>
      </c>
      <c r="J1211" s="23" t="s">
        <v>2158</v>
      </c>
      <c r="K1211" s="23" t="s">
        <v>2365</v>
      </c>
      <c r="L1211" s="23" t="s">
        <v>2380</v>
      </c>
    </row>
    <row r="1212" spans="2:12" ht="22.5">
      <c r="B1212" s="68" t="s">
        <v>2680</v>
      </c>
      <c r="C1212" s="114" t="s">
        <v>1460</v>
      </c>
      <c r="D1212" s="22" t="s">
        <v>459</v>
      </c>
      <c r="E1212" s="22" t="s">
        <v>971</v>
      </c>
      <c r="F1212" s="23" t="s">
        <v>462</v>
      </c>
      <c r="G1212" s="23" t="s">
        <v>2076</v>
      </c>
      <c r="H1212" s="79">
        <v>10000000</v>
      </c>
      <c r="I1212" s="79">
        <v>10000000</v>
      </c>
      <c r="J1212" s="23" t="s">
        <v>2158</v>
      </c>
      <c r="K1212" s="23" t="s">
        <v>2365</v>
      </c>
      <c r="L1212" s="23" t="s">
        <v>2381</v>
      </c>
    </row>
    <row r="1213" spans="2:12" ht="22.5">
      <c r="B1213" s="68" t="s">
        <v>2680</v>
      </c>
      <c r="C1213" s="114" t="s">
        <v>1460</v>
      </c>
      <c r="D1213" s="22" t="s">
        <v>459</v>
      </c>
      <c r="E1213" s="22" t="s">
        <v>971</v>
      </c>
      <c r="F1213" s="23" t="s">
        <v>462</v>
      </c>
      <c r="G1213" s="23" t="s">
        <v>2076</v>
      </c>
      <c r="H1213" s="79">
        <v>10000000</v>
      </c>
      <c r="I1213" s="79">
        <v>10000000</v>
      </c>
      <c r="J1213" s="23" t="s">
        <v>2158</v>
      </c>
      <c r="K1213" s="23" t="s">
        <v>2365</v>
      </c>
      <c r="L1213" s="23" t="s">
        <v>2382</v>
      </c>
    </row>
    <row r="1214" spans="2:12" ht="22.5">
      <c r="B1214" s="68" t="s">
        <v>2680</v>
      </c>
      <c r="C1214" s="114" t="s">
        <v>1460</v>
      </c>
      <c r="D1214" s="22" t="s">
        <v>459</v>
      </c>
      <c r="E1214" s="22" t="s">
        <v>971</v>
      </c>
      <c r="F1214" s="23" t="s">
        <v>462</v>
      </c>
      <c r="G1214" s="23" t="s">
        <v>2076</v>
      </c>
      <c r="H1214" s="79">
        <v>10000000</v>
      </c>
      <c r="I1214" s="79">
        <v>10000000</v>
      </c>
      <c r="J1214" s="23" t="s">
        <v>2158</v>
      </c>
      <c r="K1214" s="23" t="s">
        <v>2365</v>
      </c>
      <c r="L1214" s="23" t="s">
        <v>2383</v>
      </c>
    </row>
    <row r="1215" spans="2:12" ht="22.5">
      <c r="B1215" s="68" t="s">
        <v>2680</v>
      </c>
      <c r="C1215" s="114" t="s">
        <v>1460</v>
      </c>
      <c r="D1215" s="22" t="s">
        <v>459</v>
      </c>
      <c r="E1215" s="22" t="s">
        <v>971</v>
      </c>
      <c r="F1215" s="23" t="s">
        <v>462</v>
      </c>
      <c r="G1215" s="23" t="s">
        <v>2076</v>
      </c>
      <c r="H1215" s="79">
        <v>10000000</v>
      </c>
      <c r="I1215" s="79">
        <v>10000000</v>
      </c>
      <c r="J1215" s="23" t="s">
        <v>2158</v>
      </c>
      <c r="K1215" s="23" t="s">
        <v>2365</v>
      </c>
      <c r="L1215" s="23" t="s">
        <v>2384</v>
      </c>
    </row>
    <row r="1216" spans="2:12" ht="22.5">
      <c r="B1216" s="68" t="s">
        <v>2680</v>
      </c>
      <c r="C1216" s="114" t="s">
        <v>1460</v>
      </c>
      <c r="D1216" s="22" t="s">
        <v>459</v>
      </c>
      <c r="E1216" s="22" t="s">
        <v>971</v>
      </c>
      <c r="F1216" s="23" t="s">
        <v>462</v>
      </c>
      <c r="G1216" s="23" t="s">
        <v>2076</v>
      </c>
      <c r="H1216" s="79">
        <v>10000000</v>
      </c>
      <c r="I1216" s="79">
        <v>10000000</v>
      </c>
      <c r="J1216" s="23" t="s">
        <v>2158</v>
      </c>
      <c r="K1216" s="23" t="s">
        <v>2365</v>
      </c>
      <c r="L1216" s="23" t="s">
        <v>2385</v>
      </c>
    </row>
    <row r="1217" spans="2:12" ht="22.5">
      <c r="B1217" s="68" t="s">
        <v>2680</v>
      </c>
      <c r="C1217" s="114" t="s">
        <v>1460</v>
      </c>
      <c r="D1217" s="22" t="s">
        <v>459</v>
      </c>
      <c r="E1217" s="22" t="s">
        <v>971</v>
      </c>
      <c r="F1217" s="23" t="s">
        <v>462</v>
      </c>
      <c r="G1217" s="23" t="s">
        <v>2076</v>
      </c>
      <c r="H1217" s="79">
        <v>10000000</v>
      </c>
      <c r="I1217" s="79">
        <v>10000000</v>
      </c>
      <c r="J1217" s="23" t="s">
        <v>2158</v>
      </c>
      <c r="K1217" s="23" t="s">
        <v>2365</v>
      </c>
      <c r="L1217" s="23" t="s">
        <v>2386</v>
      </c>
    </row>
    <row r="1218" spans="2:12" ht="22.5">
      <c r="B1218" s="68" t="s">
        <v>2680</v>
      </c>
      <c r="C1218" s="114" t="s">
        <v>1460</v>
      </c>
      <c r="D1218" s="22" t="s">
        <v>459</v>
      </c>
      <c r="E1218" s="22" t="s">
        <v>971</v>
      </c>
      <c r="F1218" s="23" t="s">
        <v>462</v>
      </c>
      <c r="G1218" s="23" t="s">
        <v>2076</v>
      </c>
      <c r="H1218" s="79">
        <v>10000000</v>
      </c>
      <c r="I1218" s="79">
        <v>10000000</v>
      </c>
      <c r="J1218" s="23" t="s">
        <v>2158</v>
      </c>
      <c r="K1218" s="23" t="s">
        <v>2365</v>
      </c>
      <c r="L1218" s="23" t="s">
        <v>2387</v>
      </c>
    </row>
    <row r="1219" spans="2:12" ht="22.5">
      <c r="B1219" s="68" t="s">
        <v>2680</v>
      </c>
      <c r="C1219" s="114" t="s">
        <v>1460</v>
      </c>
      <c r="D1219" s="22" t="s">
        <v>459</v>
      </c>
      <c r="E1219" s="22" t="s">
        <v>971</v>
      </c>
      <c r="F1219" s="23" t="s">
        <v>462</v>
      </c>
      <c r="G1219" s="23" t="s">
        <v>2076</v>
      </c>
      <c r="H1219" s="79">
        <v>10000000</v>
      </c>
      <c r="I1219" s="79">
        <v>10000000</v>
      </c>
      <c r="J1219" s="23" t="s">
        <v>2158</v>
      </c>
      <c r="K1219" s="23" t="s">
        <v>2365</v>
      </c>
      <c r="L1219" s="23" t="s">
        <v>2388</v>
      </c>
    </row>
    <row r="1220" spans="2:12" ht="22.5">
      <c r="B1220" s="68" t="s">
        <v>2680</v>
      </c>
      <c r="C1220" s="114" t="s">
        <v>1460</v>
      </c>
      <c r="D1220" s="22" t="s">
        <v>459</v>
      </c>
      <c r="E1220" s="22" t="s">
        <v>971</v>
      </c>
      <c r="F1220" s="23" t="s">
        <v>462</v>
      </c>
      <c r="G1220" s="23" t="s">
        <v>2076</v>
      </c>
      <c r="H1220" s="79">
        <v>10000000</v>
      </c>
      <c r="I1220" s="79">
        <v>10000000</v>
      </c>
      <c r="J1220" s="23" t="s">
        <v>2158</v>
      </c>
      <c r="K1220" s="23" t="s">
        <v>2365</v>
      </c>
      <c r="L1220" s="23" t="s">
        <v>2389</v>
      </c>
    </row>
    <row r="1221" spans="2:12" ht="22.5">
      <c r="B1221" s="68" t="s">
        <v>2680</v>
      </c>
      <c r="C1221" s="114" t="s">
        <v>1460</v>
      </c>
      <c r="D1221" s="22" t="s">
        <v>459</v>
      </c>
      <c r="E1221" s="22" t="s">
        <v>971</v>
      </c>
      <c r="F1221" s="23" t="s">
        <v>462</v>
      </c>
      <c r="G1221" s="23" t="s">
        <v>2076</v>
      </c>
      <c r="H1221" s="79">
        <v>10000000</v>
      </c>
      <c r="I1221" s="79">
        <v>10000000</v>
      </c>
      <c r="J1221" s="23" t="s">
        <v>2158</v>
      </c>
      <c r="K1221" s="23" t="s">
        <v>2365</v>
      </c>
      <c r="L1221" s="23" t="s">
        <v>2390</v>
      </c>
    </row>
    <row r="1222" spans="2:12" ht="22.5">
      <c r="B1222" s="68" t="s">
        <v>2680</v>
      </c>
      <c r="C1222" s="114" t="s">
        <v>1460</v>
      </c>
      <c r="D1222" s="22" t="s">
        <v>459</v>
      </c>
      <c r="E1222" s="22" t="s">
        <v>971</v>
      </c>
      <c r="F1222" s="23" t="s">
        <v>462</v>
      </c>
      <c r="G1222" s="23" t="s">
        <v>2076</v>
      </c>
      <c r="H1222" s="79">
        <v>10000000</v>
      </c>
      <c r="I1222" s="79">
        <v>10000000</v>
      </c>
      <c r="J1222" s="23" t="s">
        <v>2158</v>
      </c>
      <c r="K1222" s="23" t="s">
        <v>2365</v>
      </c>
      <c r="L1222" s="23" t="s">
        <v>2391</v>
      </c>
    </row>
    <row r="1223" spans="2:12" ht="22.5">
      <c r="B1223" s="68" t="s">
        <v>2680</v>
      </c>
      <c r="C1223" s="114" t="s">
        <v>1460</v>
      </c>
      <c r="D1223" s="22" t="s">
        <v>459</v>
      </c>
      <c r="E1223" s="22" t="s">
        <v>971</v>
      </c>
      <c r="F1223" s="23" t="s">
        <v>462</v>
      </c>
      <c r="G1223" s="23" t="s">
        <v>2076</v>
      </c>
      <c r="H1223" s="79">
        <v>10000000</v>
      </c>
      <c r="I1223" s="79">
        <v>10000000</v>
      </c>
      <c r="J1223" s="23" t="s">
        <v>2158</v>
      </c>
      <c r="K1223" s="23" t="s">
        <v>2365</v>
      </c>
      <c r="L1223" s="23" t="s">
        <v>2392</v>
      </c>
    </row>
    <row r="1224" spans="2:12" ht="22.5">
      <c r="B1224" s="68" t="s">
        <v>2680</v>
      </c>
      <c r="C1224" s="114" t="s">
        <v>1460</v>
      </c>
      <c r="D1224" s="22" t="s">
        <v>459</v>
      </c>
      <c r="E1224" s="22" t="s">
        <v>971</v>
      </c>
      <c r="F1224" s="23" t="s">
        <v>462</v>
      </c>
      <c r="G1224" s="23" t="s">
        <v>2076</v>
      </c>
      <c r="H1224" s="79">
        <v>10000000</v>
      </c>
      <c r="I1224" s="79">
        <v>10000000</v>
      </c>
      <c r="J1224" s="23" t="s">
        <v>2158</v>
      </c>
      <c r="K1224" s="23" t="s">
        <v>2365</v>
      </c>
      <c r="L1224" s="23" t="s">
        <v>2393</v>
      </c>
    </row>
    <row r="1225" spans="2:12" ht="22.5">
      <c r="B1225" s="68" t="s">
        <v>2680</v>
      </c>
      <c r="C1225" s="114" t="s">
        <v>1460</v>
      </c>
      <c r="D1225" s="22" t="s">
        <v>459</v>
      </c>
      <c r="E1225" s="22" t="s">
        <v>971</v>
      </c>
      <c r="F1225" s="23" t="s">
        <v>462</v>
      </c>
      <c r="G1225" s="23" t="s">
        <v>2076</v>
      </c>
      <c r="H1225" s="79">
        <v>10000000</v>
      </c>
      <c r="I1225" s="79">
        <v>10000000</v>
      </c>
      <c r="J1225" s="23" t="s">
        <v>2158</v>
      </c>
      <c r="K1225" s="23" t="s">
        <v>2365</v>
      </c>
      <c r="L1225" s="23" t="s">
        <v>2393</v>
      </c>
    </row>
    <row r="1226" spans="2:12" ht="22.5">
      <c r="B1226" s="68" t="s">
        <v>2680</v>
      </c>
      <c r="C1226" s="114" t="s">
        <v>1460</v>
      </c>
      <c r="D1226" s="22" t="s">
        <v>459</v>
      </c>
      <c r="E1226" s="22" t="s">
        <v>971</v>
      </c>
      <c r="F1226" s="23" t="s">
        <v>462</v>
      </c>
      <c r="G1226" s="23" t="s">
        <v>2076</v>
      </c>
      <c r="H1226" s="79">
        <v>10000000</v>
      </c>
      <c r="I1226" s="79">
        <v>10000000</v>
      </c>
      <c r="J1226" s="23" t="s">
        <v>2158</v>
      </c>
      <c r="K1226" s="23" t="s">
        <v>2365</v>
      </c>
      <c r="L1226" s="23" t="s">
        <v>2393</v>
      </c>
    </row>
    <row r="1227" spans="2:12" ht="22.5">
      <c r="B1227" s="68" t="s">
        <v>2680</v>
      </c>
      <c r="C1227" s="114" t="s">
        <v>1460</v>
      </c>
      <c r="D1227" s="22" t="s">
        <v>459</v>
      </c>
      <c r="E1227" s="22" t="s">
        <v>971</v>
      </c>
      <c r="F1227" s="23" t="s">
        <v>462</v>
      </c>
      <c r="G1227" s="23" t="s">
        <v>2076</v>
      </c>
      <c r="H1227" s="79">
        <v>10000000</v>
      </c>
      <c r="I1227" s="79">
        <v>10000000</v>
      </c>
      <c r="J1227" s="23" t="s">
        <v>2158</v>
      </c>
      <c r="K1227" s="23" t="s">
        <v>2365</v>
      </c>
      <c r="L1227" s="23" t="s">
        <v>2393</v>
      </c>
    </row>
    <row r="1228" spans="2:12" ht="22.5">
      <c r="B1228" s="68" t="s">
        <v>2680</v>
      </c>
      <c r="C1228" s="114" t="s">
        <v>1460</v>
      </c>
      <c r="D1228" s="22" t="s">
        <v>459</v>
      </c>
      <c r="E1228" s="22" t="s">
        <v>971</v>
      </c>
      <c r="F1228" s="23" t="s">
        <v>462</v>
      </c>
      <c r="G1228" s="23" t="s">
        <v>2076</v>
      </c>
      <c r="H1228" s="79">
        <v>10000000</v>
      </c>
      <c r="I1228" s="79">
        <v>10000000</v>
      </c>
      <c r="J1228" s="23" t="s">
        <v>2158</v>
      </c>
      <c r="K1228" s="23" t="s">
        <v>2365</v>
      </c>
      <c r="L1228" s="23" t="s">
        <v>2393</v>
      </c>
    </row>
    <row r="1229" spans="2:12" ht="22.5">
      <c r="B1229" s="68" t="s">
        <v>2680</v>
      </c>
      <c r="C1229" s="114" t="s">
        <v>1460</v>
      </c>
      <c r="D1229" s="22" t="s">
        <v>459</v>
      </c>
      <c r="E1229" s="22" t="s">
        <v>971</v>
      </c>
      <c r="F1229" s="23" t="s">
        <v>462</v>
      </c>
      <c r="G1229" s="23" t="s">
        <v>2076</v>
      </c>
      <c r="H1229" s="79">
        <v>10000000</v>
      </c>
      <c r="I1229" s="79">
        <v>10000000</v>
      </c>
      <c r="J1229" s="23" t="s">
        <v>2158</v>
      </c>
      <c r="K1229" s="23" t="s">
        <v>2365</v>
      </c>
      <c r="L1229" s="23" t="s">
        <v>2393</v>
      </c>
    </row>
    <row r="1230" spans="2:12" ht="15">
      <c r="B1230" s="68" t="s">
        <v>2679</v>
      </c>
      <c r="C1230" s="114" t="s">
        <v>1462</v>
      </c>
      <c r="D1230" s="22" t="s">
        <v>983</v>
      </c>
      <c r="E1230" s="22" t="s">
        <v>1057</v>
      </c>
      <c r="F1230" s="23" t="s">
        <v>1372</v>
      </c>
      <c r="G1230" s="23" t="s">
        <v>2076</v>
      </c>
      <c r="H1230" s="79">
        <v>61000000</v>
      </c>
      <c r="I1230" s="79">
        <v>61000000</v>
      </c>
      <c r="J1230" s="23" t="s">
        <v>2158</v>
      </c>
      <c r="K1230" s="23" t="s">
        <v>2365</v>
      </c>
      <c r="L1230" s="23" t="s">
        <v>2370</v>
      </c>
    </row>
    <row r="1231" spans="2:12" ht="22.5">
      <c r="B1231" s="68" t="s">
        <v>2679</v>
      </c>
      <c r="C1231" s="114" t="s">
        <v>1438</v>
      </c>
      <c r="D1231" s="22" t="s">
        <v>348</v>
      </c>
      <c r="E1231" s="22" t="s">
        <v>995</v>
      </c>
      <c r="F1231" s="22" t="s">
        <v>53</v>
      </c>
      <c r="G1231" s="23" t="s">
        <v>2076</v>
      </c>
      <c r="H1231" s="79">
        <v>185000000</v>
      </c>
      <c r="I1231" s="79">
        <v>185000000</v>
      </c>
      <c r="J1231" s="23" t="s">
        <v>2158</v>
      </c>
      <c r="K1231" s="23" t="s">
        <v>2365</v>
      </c>
      <c r="L1231" s="23" t="s">
        <v>2366</v>
      </c>
    </row>
    <row r="1232" spans="2:12" ht="22.5">
      <c r="B1232" s="68" t="s">
        <v>2679</v>
      </c>
      <c r="C1232" s="114" t="s">
        <v>1463</v>
      </c>
      <c r="D1232" s="22" t="s">
        <v>459</v>
      </c>
      <c r="E1232" s="22" t="s">
        <v>1107</v>
      </c>
      <c r="F1232" s="22" t="s">
        <v>1372</v>
      </c>
      <c r="G1232" s="23" t="s">
        <v>2076</v>
      </c>
      <c r="H1232" s="79">
        <v>50000000</v>
      </c>
      <c r="I1232" s="79">
        <v>50000000</v>
      </c>
      <c r="J1232" s="23" t="s">
        <v>2158</v>
      </c>
      <c r="K1232" s="23" t="s">
        <v>2365</v>
      </c>
      <c r="L1232" s="23" t="s">
        <v>2367</v>
      </c>
    </row>
    <row r="1233" spans="2:12" ht="15">
      <c r="B1233" s="68" t="s">
        <v>2679</v>
      </c>
      <c r="C1233" s="114" t="s">
        <v>1464</v>
      </c>
      <c r="D1233" s="22" t="s">
        <v>459</v>
      </c>
      <c r="E1233" s="22" t="s">
        <v>971</v>
      </c>
      <c r="F1233" s="23" t="s">
        <v>1372</v>
      </c>
      <c r="G1233" s="23" t="s">
        <v>2076</v>
      </c>
      <c r="H1233" s="79">
        <v>50000000</v>
      </c>
      <c r="I1233" s="79">
        <v>50000000</v>
      </c>
      <c r="J1233" s="23" t="s">
        <v>2158</v>
      </c>
      <c r="K1233" s="23" t="s">
        <v>2365</v>
      </c>
      <c r="L1233" s="23" t="s">
        <v>2394</v>
      </c>
    </row>
    <row r="1234" spans="2:12" ht="15">
      <c r="B1234" s="68" t="s">
        <v>2679</v>
      </c>
      <c r="C1234" s="114" t="s">
        <v>1455</v>
      </c>
      <c r="D1234" s="22" t="s">
        <v>370</v>
      </c>
      <c r="E1234" s="22" t="s">
        <v>995</v>
      </c>
      <c r="F1234" s="23" t="s">
        <v>163</v>
      </c>
      <c r="G1234" s="23" t="s">
        <v>2076</v>
      </c>
      <c r="H1234" s="79">
        <v>220000000</v>
      </c>
      <c r="I1234" s="79">
        <v>220000000</v>
      </c>
      <c r="J1234" s="23" t="s">
        <v>2158</v>
      </c>
      <c r="K1234" s="23" t="s">
        <v>2365</v>
      </c>
      <c r="L1234" s="23" t="s">
        <v>2368</v>
      </c>
    </row>
    <row r="1235" spans="2:12" ht="33.75">
      <c r="B1235" s="68" t="s">
        <v>2543</v>
      </c>
      <c r="C1235" s="118" t="s">
        <v>1465</v>
      </c>
      <c r="D1235" s="24" t="s">
        <v>1075</v>
      </c>
      <c r="E1235" s="72" t="s">
        <v>1082</v>
      </c>
      <c r="F1235" s="23" t="s">
        <v>71</v>
      </c>
      <c r="G1235" s="72" t="s">
        <v>2395</v>
      </c>
      <c r="H1235" s="79">
        <v>10000000</v>
      </c>
      <c r="I1235" s="79">
        <v>10000000</v>
      </c>
      <c r="J1235" s="72" t="s">
        <v>2072</v>
      </c>
      <c r="K1235" s="23" t="s">
        <v>1159</v>
      </c>
      <c r="L1235" s="23" t="s">
        <v>2396</v>
      </c>
    </row>
    <row r="1236" spans="2:12" ht="22.5">
      <c r="B1236" s="68" t="s">
        <v>1466</v>
      </c>
      <c r="C1236" s="130" t="s">
        <v>1467</v>
      </c>
      <c r="D1236" s="73" t="s">
        <v>370</v>
      </c>
      <c r="E1236" s="73" t="s">
        <v>1468</v>
      </c>
      <c r="F1236" s="73" t="s">
        <v>387</v>
      </c>
      <c r="G1236" s="97" t="s">
        <v>2243</v>
      </c>
      <c r="H1236" s="79">
        <v>55000000</v>
      </c>
      <c r="I1236" s="79">
        <v>55000000</v>
      </c>
      <c r="J1236" s="75" t="s">
        <v>2072</v>
      </c>
      <c r="K1236" s="73" t="s">
        <v>1159</v>
      </c>
      <c r="L1236" s="73" t="s">
        <v>2397</v>
      </c>
    </row>
    <row r="1237" spans="2:12" ht="22.5">
      <c r="B1237" s="68" t="s">
        <v>2681</v>
      </c>
      <c r="C1237" s="130" t="s">
        <v>1469</v>
      </c>
      <c r="D1237" s="73" t="s">
        <v>383</v>
      </c>
      <c r="E1237" s="73" t="s">
        <v>1470</v>
      </c>
      <c r="F1237" s="73" t="s">
        <v>48</v>
      </c>
      <c r="G1237" s="97" t="s">
        <v>2243</v>
      </c>
      <c r="H1237" s="79">
        <v>1500000</v>
      </c>
      <c r="I1237" s="79">
        <v>1500000</v>
      </c>
      <c r="J1237" s="75" t="s">
        <v>2072</v>
      </c>
      <c r="K1237" s="73" t="s">
        <v>1159</v>
      </c>
      <c r="L1237" s="73" t="s">
        <v>2397</v>
      </c>
    </row>
    <row r="1238" spans="2:12" ht="22.5">
      <c r="B1238" s="68" t="s">
        <v>1466</v>
      </c>
      <c r="C1238" s="130" t="s">
        <v>1471</v>
      </c>
      <c r="D1238" s="73" t="s">
        <v>983</v>
      </c>
      <c r="E1238" s="73" t="s">
        <v>1472</v>
      </c>
      <c r="F1238" s="73" t="s">
        <v>53</v>
      </c>
      <c r="G1238" s="97" t="s">
        <v>2243</v>
      </c>
      <c r="H1238" s="79">
        <v>150000000</v>
      </c>
      <c r="I1238" s="79">
        <v>150000000</v>
      </c>
      <c r="J1238" s="75" t="s">
        <v>2072</v>
      </c>
      <c r="K1238" s="73" t="s">
        <v>1159</v>
      </c>
      <c r="L1238" s="73" t="s">
        <v>2397</v>
      </c>
    </row>
    <row r="1239" spans="2:12" ht="22.5">
      <c r="B1239" s="68" t="s">
        <v>1466</v>
      </c>
      <c r="C1239" s="130" t="s">
        <v>1473</v>
      </c>
      <c r="D1239" s="73" t="s">
        <v>669</v>
      </c>
      <c r="E1239" s="73" t="s">
        <v>1474</v>
      </c>
      <c r="F1239" s="73" t="s">
        <v>1475</v>
      </c>
      <c r="G1239" s="97" t="s">
        <v>2398</v>
      </c>
      <c r="H1239" s="79">
        <v>59000000</v>
      </c>
      <c r="I1239" s="79">
        <v>59000000</v>
      </c>
      <c r="J1239" s="75" t="s">
        <v>2072</v>
      </c>
      <c r="K1239" s="73" t="s">
        <v>1159</v>
      </c>
      <c r="L1239" s="73" t="s">
        <v>2399</v>
      </c>
    </row>
    <row r="1240" spans="2:12" ht="22.5">
      <c r="B1240" s="68" t="s">
        <v>1478</v>
      </c>
      <c r="C1240" s="130" t="s">
        <v>1476</v>
      </c>
      <c r="D1240" s="73" t="s">
        <v>1029</v>
      </c>
      <c r="E1240" s="74" t="s">
        <v>1477</v>
      </c>
      <c r="F1240" s="73" t="s">
        <v>387</v>
      </c>
      <c r="G1240" s="97" t="s">
        <v>2243</v>
      </c>
      <c r="H1240" s="79">
        <v>15000000</v>
      </c>
      <c r="I1240" s="79">
        <v>15000000</v>
      </c>
      <c r="J1240" s="75" t="s">
        <v>2072</v>
      </c>
      <c r="K1240" s="73" t="s">
        <v>1159</v>
      </c>
      <c r="L1240" s="73" t="s">
        <v>2397</v>
      </c>
    </row>
    <row r="1241" spans="2:12" ht="22.5">
      <c r="B1241" s="68" t="s">
        <v>1478</v>
      </c>
      <c r="C1241" s="130" t="s">
        <v>1479</v>
      </c>
      <c r="D1241" s="73" t="s">
        <v>389</v>
      </c>
      <c r="E1241" s="73" t="s">
        <v>1480</v>
      </c>
      <c r="F1241" s="73" t="s">
        <v>387</v>
      </c>
      <c r="G1241" s="97" t="s">
        <v>2243</v>
      </c>
      <c r="H1241" s="79">
        <v>1851940</v>
      </c>
      <c r="I1241" s="79">
        <v>1851940</v>
      </c>
      <c r="J1241" s="75" t="s">
        <v>2072</v>
      </c>
      <c r="K1241" s="73" t="s">
        <v>1159</v>
      </c>
      <c r="L1241" s="73" t="s">
        <v>2397</v>
      </c>
    </row>
    <row r="1242" spans="2:12" ht="22.5">
      <c r="B1242" s="68" t="s">
        <v>2682</v>
      </c>
      <c r="C1242" s="131" t="s">
        <v>1481</v>
      </c>
      <c r="D1242" s="73" t="s">
        <v>372</v>
      </c>
      <c r="E1242" s="74" t="s">
        <v>1472</v>
      </c>
      <c r="F1242" s="73" t="s">
        <v>53</v>
      </c>
      <c r="G1242" s="97" t="s">
        <v>2243</v>
      </c>
      <c r="H1242" s="79">
        <v>515891168</v>
      </c>
      <c r="I1242" s="79">
        <v>515891168</v>
      </c>
      <c r="J1242" s="75" t="s">
        <v>2072</v>
      </c>
      <c r="K1242" s="73" t="s">
        <v>1159</v>
      </c>
      <c r="L1242" s="73" t="s">
        <v>2397</v>
      </c>
    </row>
    <row r="1243" spans="2:12" ht="22.5">
      <c r="B1243" s="68" t="s">
        <v>1482</v>
      </c>
      <c r="C1243" s="131" t="s">
        <v>1483</v>
      </c>
      <c r="D1243" s="73" t="s">
        <v>348</v>
      </c>
      <c r="E1243" s="74" t="s">
        <v>1484</v>
      </c>
      <c r="F1243" s="73" t="s">
        <v>53</v>
      </c>
      <c r="G1243" s="97" t="s">
        <v>2243</v>
      </c>
      <c r="H1243" s="79">
        <v>772199982</v>
      </c>
      <c r="I1243" s="79">
        <v>772199982</v>
      </c>
      <c r="J1243" s="75" t="s">
        <v>2072</v>
      </c>
      <c r="K1243" s="73" t="s">
        <v>1159</v>
      </c>
      <c r="L1243" s="73" t="s">
        <v>2397</v>
      </c>
    </row>
    <row r="1244" spans="2:12" ht="22.5">
      <c r="B1244" s="68" t="s">
        <v>1485</v>
      </c>
      <c r="C1244" s="131" t="s">
        <v>1486</v>
      </c>
      <c r="D1244" s="73" t="s">
        <v>983</v>
      </c>
      <c r="E1244" s="73" t="s">
        <v>1468</v>
      </c>
      <c r="F1244" s="73" t="s">
        <v>48</v>
      </c>
      <c r="G1244" s="97" t="s">
        <v>2243</v>
      </c>
      <c r="H1244" s="79">
        <v>3552860.166805136</v>
      </c>
      <c r="I1244" s="79">
        <v>3552860.166805136</v>
      </c>
      <c r="J1244" s="75" t="s">
        <v>2072</v>
      </c>
      <c r="K1244" s="73" t="s">
        <v>1159</v>
      </c>
      <c r="L1244" s="73" t="s">
        <v>2397</v>
      </c>
    </row>
    <row r="1245" spans="2:12" ht="22.5">
      <c r="B1245" s="68" t="s">
        <v>2683</v>
      </c>
      <c r="C1245" s="131" t="s">
        <v>1487</v>
      </c>
      <c r="D1245" s="73" t="s">
        <v>383</v>
      </c>
      <c r="E1245" s="74" t="s">
        <v>1488</v>
      </c>
      <c r="F1245" s="73" t="s">
        <v>48</v>
      </c>
      <c r="G1245" s="97" t="s">
        <v>2243</v>
      </c>
      <c r="H1245" s="79">
        <v>14570470</v>
      </c>
      <c r="I1245" s="79">
        <v>14570470</v>
      </c>
      <c r="J1245" s="75" t="s">
        <v>2072</v>
      </c>
      <c r="K1245" s="73" t="s">
        <v>1159</v>
      </c>
      <c r="L1245" s="73" t="s">
        <v>2397</v>
      </c>
    </row>
    <row r="1246" spans="2:12" ht="22.5">
      <c r="B1246" s="68" t="s">
        <v>1482</v>
      </c>
      <c r="C1246" s="131" t="s">
        <v>1489</v>
      </c>
      <c r="D1246" s="73" t="s">
        <v>459</v>
      </c>
      <c r="E1246" s="73" t="s">
        <v>1474</v>
      </c>
      <c r="F1246" s="73" t="s">
        <v>48</v>
      </c>
      <c r="G1246" s="97" t="s">
        <v>2243</v>
      </c>
      <c r="H1246" s="79">
        <f>407612+266557</f>
        <v>674169</v>
      </c>
      <c r="I1246" s="79">
        <f>407612+266557</f>
        <v>674169</v>
      </c>
      <c r="J1246" s="75" t="s">
        <v>2072</v>
      </c>
      <c r="K1246" s="73" t="s">
        <v>1159</v>
      </c>
      <c r="L1246" s="73" t="s">
        <v>2397</v>
      </c>
    </row>
    <row r="1247" spans="2:12" ht="22.5">
      <c r="B1247" s="68" t="s">
        <v>1490</v>
      </c>
      <c r="C1247" s="131" t="s">
        <v>1491</v>
      </c>
      <c r="D1247" s="73" t="s">
        <v>372</v>
      </c>
      <c r="E1247" s="74" t="s">
        <v>1488</v>
      </c>
      <c r="F1247" s="73" t="s">
        <v>53</v>
      </c>
      <c r="G1247" s="97" t="s">
        <v>2243</v>
      </c>
      <c r="H1247" s="79">
        <v>12649094946.280552</v>
      </c>
      <c r="I1247" s="79">
        <v>12649094946.280552</v>
      </c>
      <c r="J1247" s="75" t="s">
        <v>2072</v>
      </c>
      <c r="K1247" s="73" t="s">
        <v>1159</v>
      </c>
      <c r="L1247" s="73" t="s">
        <v>2397</v>
      </c>
    </row>
    <row r="1248" spans="2:12" ht="22.5">
      <c r="B1248" s="68" t="s">
        <v>1494</v>
      </c>
      <c r="C1248" s="131" t="s">
        <v>1492</v>
      </c>
      <c r="D1248" s="73" t="s">
        <v>348</v>
      </c>
      <c r="E1248" s="74" t="s">
        <v>1493</v>
      </c>
      <c r="F1248" s="73" t="s">
        <v>53</v>
      </c>
      <c r="G1248" s="97" t="s">
        <v>2243</v>
      </c>
      <c r="H1248" s="79">
        <v>31504000000</v>
      </c>
      <c r="I1248" s="79">
        <v>31504000000</v>
      </c>
      <c r="J1248" s="75" t="s">
        <v>2072</v>
      </c>
      <c r="K1248" s="73" t="s">
        <v>1159</v>
      </c>
      <c r="L1248" s="73" t="s">
        <v>2397</v>
      </c>
    </row>
    <row r="1249" spans="2:12" ht="22.5">
      <c r="B1249" s="68" t="s">
        <v>1494</v>
      </c>
      <c r="C1249" s="132" t="s">
        <v>1495</v>
      </c>
      <c r="D1249" s="73" t="s">
        <v>389</v>
      </c>
      <c r="E1249" s="74" t="s">
        <v>1493</v>
      </c>
      <c r="F1249" s="73" t="s">
        <v>387</v>
      </c>
      <c r="G1249" s="97" t="s">
        <v>2243</v>
      </c>
      <c r="H1249" s="79">
        <v>1753515638.6083875</v>
      </c>
      <c r="I1249" s="79">
        <v>1753515638.6083875</v>
      </c>
      <c r="J1249" s="75" t="s">
        <v>2072</v>
      </c>
      <c r="K1249" s="73" t="s">
        <v>1159</v>
      </c>
      <c r="L1249" s="73" t="s">
        <v>2397</v>
      </c>
    </row>
    <row r="1250" spans="2:12" ht="22.5">
      <c r="B1250" s="68" t="s">
        <v>1496</v>
      </c>
      <c r="C1250" s="132" t="s">
        <v>1497</v>
      </c>
      <c r="D1250" s="73" t="s">
        <v>383</v>
      </c>
      <c r="E1250" s="74" t="s">
        <v>1488</v>
      </c>
      <c r="F1250" s="73" t="s">
        <v>48</v>
      </c>
      <c r="G1250" s="97" t="s">
        <v>2243</v>
      </c>
      <c r="H1250" s="79">
        <v>7125396.8806944</v>
      </c>
      <c r="I1250" s="79">
        <v>7125396.8806944</v>
      </c>
      <c r="J1250" s="75" t="s">
        <v>2072</v>
      </c>
      <c r="K1250" s="73" t="s">
        <v>1159</v>
      </c>
      <c r="L1250" s="73" t="s">
        <v>2397</v>
      </c>
    </row>
    <row r="1251" spans="2:12" ht="22.5">
      <c r="B1251" s="68" t="s">
        <v>1498</v>
      </c>
      <c r="C1251" s="132" t="s">
        <v>1499</v>
      </c>
      <c r="D1251" s="73" t="s">
        <v>389</v>
      </c>
      <c r="E1251" s="74" t="s">
        <v>1493</v>
      </c>
      <c r="F1251" s="73" t="s">
        <v>387</v>
      </c>
      <c r="G1251" s="97" t="s">
        <v>2243</v>
      </c>
      <c r="H1251" s="79">
        <v>11848788.144822787</v>
      </c>
      <c r="I1251" s="79">
        <v>11848788.144822787</v>
      </c>
      <c r="J1251" s="75" t="s">
        <v>2072</v>
      </c>
      <c r="K1251" s="73" t="s">
        <v>1159</v>
      </c>
      <c r="L1251" s="73" t="s">
        <v>2397</v>
      </c>
    </row>
    <row r="1252" spans="2:12" ht="22.5">
      <c r="B1252" s="68" t="s">
        <v>1498</v>
      </c>
      <c r="C1252" s="132" t="s">
        <v>1500</v>
      </c>
      <c r="D1252" s="73" t="s">
        <v>389</v>
      </c>
      <c r="E1252" s="74" t="s">
        <v>1493</v>
      </c>
      <c r="F1252" s="73" t="s">
        <v>387</v>
      </c>
      <c r="G1252" s="97" t="s">
        <v>2243</v>
      </c>
      <c r="H1252" s="79">
        <v>13500441.136263654</v>
      </c>
      <c r="I1252" s="79">
        <v>13500441.136263654</v>
      </c>
      <c r="J1252" s="75" t="s">
        <v>2072</v>
      </c>
      <c r="K1252" s="73" t="s">
        <v>1159</v>
      </c>
      <c r="L1252" s="73" t="s">
        <v>2397</v>
      </c>
    </row>
    <row r="1253" spans="2:12" ht="22.5">
      <c r="B1253" s="68" t="s">
        <v>1498</v>
      </c>
      <c r="C1253" s="132" t="s">
        <v>1501</v>
      </c>
      <c r="D1253" s="73" t="s">
        <v>389</v>
      </c>
      <c r="E1253" s="74" t="s">
        <v>1468</v>
      </c>
      <c r="F1253" s="73" t="s">
        <v>387</v>
      </c>
      <c r="G1253" s="97" t="s">
        <v>2243</v>
      </c>
      <c r="H1253" s="79">
        <v>96564372</v>
      </c>
      <c r="I1253" s="79">
        <v>96564372</v>
      </c>
      <c r="J1253" s="75" t="s">
        <v>2072</v>
      </c>
      <c r="K1253" s="73" t="s">
        <v>1159</v>
      </c>
      <c r="L1253" s="73" t="s">
        <v>2397</v>
      </c>
    </row>
    <row r="1254" spans="2:12" ht="22.5">
      <c r="B1254" s="68" t="s">
        <v>1503</v>
      </c>
      <c r="C1254" s="131" t="s">
        <v>1502</v>
      </c>
      <c r="D1254" s="73" t="s">
        <v>348</v>
      </c>
      <c r="E1254" s="74" t="s">
        <v>1468</v>
      </c>
      <c r="F1254" s="73" t="s">
        <v>48</v>
      </c>
      <c r="G1254" s="97" t="s">
        <v>2243</v>
      </c>
      <c r="H1254" s="79">
        <v>2074508.591668684</v>
      </c>
      <c r="I1254" s="79">
        <v>2074508.591668684</v>
      </c>
      <c r="J1254" s="75" t="s">
        <v>2072</v>
      </c>
      <c r="K1254" s="73" t="s">
        <v>1159</v>
      </c>
      <c r="L1254" s="73" t="s">
        <v>2397</v>
      </c>
    </row>
    <row r="1255" spans="2:12" ht="22.5">
      <c r="B1255" s="68" t="s">
        <v>1503</v>
      </c>
      <c r="C1255" s="131" t="s">
        <v>1504</v>
      </c>
      <c r="D1255" s="73" t="s">
        <v>348</v>
      </c>
      <c r="E1255" s="74" t="s">
        <v>1468</v>
      </c>
      <c r="F1255" s="73" t="s">
        <v>48</v>
      </c>
      <c r="G1255" s="97" t="s">
        <v>2243</v>
      </c>
      <c r="H1255" s="79">
        <v>3765890.4543659533</v>
      </c>
      <c r="I1255" s="79">
        <v>3765890.4543659533</v>
      </c>
      <c r="J1255" s="75" t="s">
        <v>2072</v>
      </c>
      <c r="K1255" s="73" t="s">
        <v>1159</v>
      </c>
      <c r="L1255" s="73" t="s">
        <v>2397</v>
      </c>
    </row>
    <row r="1256" spans="2:12" ht="22.5">
      <c r="B1256" s="68" t="s">
        <v>1505</v>
      </c>
      <c r="C1256" s="131" t="s">
        <v>1506</v>
      </c>
      <c r="D1256" s="73" t="s">
        <v>348</v>
      </c>
      <c r="E1256" s="74" t="s">
        <v>1468</v>
      </c>
      <c r="F1256" s="73" t="s">
        <v>48</v>
      </c>
      <c r="G1256" s="97" t="s">
        <v>2243</v>
      </c>
      <c r="H1256" s="79">
        <v>4300215.227034311</v>
      </c>
      <c r="I1256" s="79">
        <v>4300215.227034311</v>
      </c>
      <c r="J1256" s="75" t="s">
        <v>2072</v>
      </c>
      <c r="K1256" s="73" t="s">
        <v>1159</v>
      </c>
      <c r="L1256" s="73" t="s">
        <v>2397</v>
      </c>
    </row>
    <row r="1257" spans="2:12" ht="22.5">
      <c r="B1257" s="68" t="s">
        <v>1508</v>
      </c>
      <c r="C1257" s="131" t="s">
        <v>1507</v>
      </c>
      <c r="D1257" s="73" t="s">
        <v>348</v>
      </c>
      <c r="E1257" s="74" t="s">
        <v>1468</v>
      </c>
      <c r="F1257" s="73" t="s">
        <v>48</v>
      </c>
      <c r="G1257" s="97" t="s">
        <v>2243</v>
      </c>
      <c r="H1257" s="79">
        <v>23771304.703306478</v>
      </c>
      <c r="I1257" s="79">
        <v>23771304.703306478</v>
      </c>
      <c r="J1257" s="75" t="s">
        <v>2072</v>
      </c>
      <c r="K1257" s="73" t="s">
        <v>1159</v>
      </c>
      <c r="L1257" s="73" t="s">
        <v>2397</v>
      </c>
    </row>
    <row r="1258" spans="2:12" ht="22.5">
      <c r="B1258" s="68" t="s">
        <v>1508</v>
      </c>
      <c r="C1258" s="131" t="s">
        <v>1509</v>
      </c>
      <c r="D1258" s="73" t="s">
        <v>348</v>
      </c>
      <c r="E1258" s="74" t="s">
        <v>1468</v>
      </c>
      <c r="F1258" s="73" t="s">
        <v>48</v>
      </c>
      <c r="G1258" s="97" t="s">
        <v>2243</v>
      </c>
      <c r="H1258" s="79">
        <v>1257205.7806611937</v>
      </c>
      <c r="I1258" s="79">
        <v>1257205.7806611937</v>
      </c>
      <c r="J1258" s="75" t="s">
        <v>2072</v>
      </c>
      <c r="K1258" s="73" t="s">
        <v>1159</v>
      </c>
      <c r="L1258" s="73" t="s">
        <v>2397</v>
      </c>
    </row>
    <row r="1259" spans="2:12" ht="22.5">
      <c r="B1259" s="68" t="s">
        <v>1508</v>
      </c>
      <c r="C1259" s="131" t="s">
        <v>1510</v>
      </c>
      <c r="D1259" s="73" t="s">
        <v>348</v>
      </c>
      <c r="E1259" s="74" t="s">
        <v>1468</v>
      </c>
      <c r="F1259" s="73" t="s">
        <v>48</v>
      </c>
      <c r="G1259" s="97" t="s">
        <v>2243</v>
      </c>
      <c r="H1259" s="79">
        <v>14048322.170267126</v>
      </c>
      <c r="I1259" s="79">
        <v>14048322.170267126</v>
      </c>
      <c r="J1259" s="75" t="s">
        <v>2072</v>
      </c>
      <c r="K1259" s="73" t="s">
        <v>1159</v>
      </c>
      <c r="L1259" s="73" t="s">
        <v>2397</v>
      </c>
    </row>
    <row r="1260" spans="2:12" ht="22.5">
      <c r="B1260" s="68" t="s">
        <v>1511</v>
      </c>
      <c r="C1260" s="131" t="s">
        <v>1512</v>
      </c>
      <c r="D1260" s="73" t="s">
        <v>348</v>
      </c>
      <c r="E1260" s="74" t="s">
        <v>1468</v>
      </c>
      <c r="F1260" s="73" t="s">
        <v>48</v>
      </c>
      <c r="G1260" s="97" t="s">
        <v>2243</v>
      </c>
      <c r="H1260" s="79">
        <v>86211.21144816178</v>
      </c>
      <c r="I1260" s="79">
        <v>86211.21144816178</v>
      </c>
      <c r="J1260" s="75" t="s">
        <v>2072</v>
      </c>
      <c r="K1260" s="73" t="s">
        <v>1159</v>
      </c>
      <c r="L1260" s="73" t="s">
        <v>2397</v>
      </c>
    </row>
    <row r="1261" spans="2:12" ht="22.5">
      <c r="B1261" s="68" t="s">
        <v>1511</v>
      </c>
      <c r="C1261" s="131" t="s">
        <v>1513</v>
      </c>
      <c r="D1261" s="73" t="s">
        <v>348</v>
      </c>
      <c r="E1261" s="74" t="s">
        <v>1468</v>
      </c>
      <c r="F1261" s="73" t="s">
        <v>48</v>
      </c>
      <c r="G1261" s="97" t="s">
        <v>2243</v>
      </c>
      <c r="H1261" s="79">
        <v>23708.083148244492</v>
      </c>
      <c r="I1261" s="79">
        <v>23708.083148244492</v>
      </c>
      <c r="J1261" s="75" t="s">
        <v>2072</v>
      </c>
      <c r="K1261" s="73" t="s">
        <v>1159</v>
      </c>
      <c r="L1261" s="73" t="s">
        <v>2397</v>
      </c>
    </row>
    <row r="1262" spans="2:12" ht="22.5">
      <c r="B1262" s="68" t="s">
        <v>1511</v>
      </c>
      <c r="C1262" s="131" t="s">
        <v>1514</v>
      </c>
      <c r="D1262" s="73" t="s">
        <v>348</v>
      </c>
      <c r="E1262" s="74" t="s">
        <v>1468</v>
      </c>
      <c r="F1262" s="73" t="s">
        <v>48</v>
      </c>
      <c r="G1262" s="97" t="s">
        <v>2243</v>
      </c>
      <c r="H1262" s="79">
        <v>78513.7818545759</v>
      </c>
      <c r="I1262" s="79">
        <v>78513.7818545759</v>
      </c>
      <c r="J1262" s="75" t="s">
        <v>2072</v>
      </c>
      <c r="K1262" s="73" t="s">
        <v>1159</v>
      </c>
      <c r="L1262" s="73" t="s">
        <v>2397</v>
      </c>
    </row>
    <row r="1263" spans="2:12" ht="22.5">
      <c r="B1263" s="68" t="s">
        <v>1515</v>
      </c>
      <c r="C1263" s="131" t="s">
        <v>1516</v>
      </c>
      <c r="D1263" s="73" t="s">
        <v>389</v>
      </c>
      <c r="E1263" s="74" t="s">
        <v>1488</v>
      </c>
      <c r="F1263" s="73" t="s">
        <v>387</v>
      </c>
      <c r="G1263" s="97" t="s">
        <v>2243</v>
      </c>
      <c r="H1263" s="79">
        <v>76334260</v>
      </c>
      <c r="I1263" s="79">
        <v>76334260</v>
      </c>
      <c r="J1263" s="75" t="s">
        <v>2072</v>
      </c>
      <c r="K1263" s="73" t="s">
        <v>1159</v>
      </c>
      <c r="L1263" s="73" t="s">
        <v>2397</v>
      </c>
    </row>
    <row r="1264" spans="2:12" ht="22.5">
      <c r="B1264" s="68" t="s">
        <v>1515</v>
      </c>
      <c r="C1264" s="131" t="s">
        <v>1517</v>
      </c>
      <c r="D1264" s="73" t="s">
        <v>389</v>
      </c>
      <c r="E1264" s="74" t="s">
        <v>1488</v>
      </c>
      <c r="F1264" s="73" t="s">
        <v>387</v>
      </c>
      <c r="G1264" s="97" t="s">
        <v>2243</v>
      </c>
      <c r="H1264" s="79">
        <v>70913700</v>
      </c>
      <c r="I1264" s="79">
        <v>70913700</v>
      </c>
      <c r="J1264" s="75" t="s">
        <v>2072</v>
      </c>
      <c r="K1264" s="73" t="s">
        <v>1159</v>
      </c>
      <c r="L1264" s="73" t="s">
        <v>2397</v>
      </c>
    </row>
    <row r="1265" spans="2:12" ht="22.5">
      <c r="B1265" s="68" t="s">
        <v>1518</v>
      </c>
      <c r="C1265" s="133" t="s">
        <v>1519</v>
      </c>
      <c r="D1265" s="73" t="s">
        <v>372</v>
      </c>
      <c r="E1265" s="74" t="s">
        <v>1472</v>
      </c>
      <c r="F1265" s="73" t="s">
        <v>53</v>
      </c>
      <c r="G1265" s="97" t="s">
        <v>2243</v>
      </c>
      <c r="H1265" s="79">
        <v>299408319</v>
      </c>
      <c r="I1265" s="79">
        <v>299408319</v>
      </c>
      <c r="J1265" s="75" t="s">
        <v>2072</v>
      </c>
      <c r="K1265" s="73" t="s">
        <v>1159</v>
      </c>
      <c r="L1265" s="73" t="s">
        <v>2397</v>
      </c>
    </row>
    <row r="1266" spans="2:12" ht="22.5">
      <c r="B1266" s="68" t="s">
        <v>1518</v>
      </c>
      <c r="C1266" s="133" t="s">
        <v>1520</v>
      </c>
      <c r="D1266" s="73" t="s">
        <v>459</v>
      </c>
      <c r="E1266" s="74" t="s">
        <v>1468</v>
      </c>
      <c r="F1266" s="73" t="s">
        <v>1475</v>
      </c>
      <c r="G1266" s="97" t="s">
        <v>2243</v>
      </c>
      <c r="H1266" s="79">
        <v>17614615</v>
      </c>
      <c r="I1266" s="79">
        <v>17614615</v>
      </c>
      <c r="J1266" s="75" t="s">
        <v>2072</v>
      </c>
      <c r="K1266" s="73" t="s">
        <v>1159</v>
      </c>
      <c r="L1266" s="73" t="s">
        <v>2399</v>
      </c>
    </row>
    <row r="1267" spans="2:12" ht="22.5">
      <c r="B1267" s="68" t="s">
        <v>2684</v>
      </c>
      <c r="C1267" s="133" t="s">
        <v>1521</v>
      </c>
      <c r="D1267" s="73" t="s">
        <v>389</v>
      </c>
      <c r="E1267" s="74" t="s">
        <v>1484</v>
      </c>
      <c r="F1267" s="73" t="s">
        <v>387</v>
      </c>
      <c r="G1267" s="97" t="s">
        <v>2243</v>
      </c>
      <c r="H1267" s="79">
        <v>82565854</v>
      </c>
      <c r="I1267" s="79">
        <v>82565854</v>
      </c>
      <c r="J1267" s="75" t="s">
        <v>2072</v>
      </c>
      <c r="K1267" s="73" t="s">
        <v>1159</v>
      </c>
      <c r="L1267" s="73" t="s">
        <v>2397</v>
      </c>
    </row>
    <row r="1268" spans="2:12" ht="22.5">
      <c r="B1268" s="68" t="s">
        <v>1522</v>
      </c>
      <c r="C1268" s="134" t="s">
        <v>1523</v>
      </c>
      <c r="D1268" s="73" t="s">
        <v>983</v>
      </c>
      <c r="E1268" s="74" t="s">
        <v>1472</v>
      </c>
      <c r="F1268" s="73" t="s">
        <v>53</v>
      </c>
      <c r="G1268" s="97" t="s">
        <v>2243</v>
      </c>
      <c r="H1268" s="79">
        <v>252686822.185376</v>
      </c>
      <c r="I1268" s="79">
        <v>252686822.185376</v>
      </c>
      <c r="J1268" s="75" t="s">
        <v>2072</v>
      </c>
      <c r="K1268" s="73" t="s">
        <v>1159</v>
      </c>
      <c r="L1268" s="73" t="s">
        <v>2397</v>
      </c>
    </row>
    <row r="1269" spans="2:12" ht="22.5">
      <c r="B1269" s="68" t="s">
        <v>1524</v>
      </c>
      <c r="C1269" s="134" t="s">
        <v>1525</v>
      </c>
      <c r="D1269" s="73" t="s">
        <v>348</v>
      </c>
      <c r="E1269" s="74" t="s">
        <v>1493</v>
      </c>
      <c r="F1269" s="73" t="s">
        <v>53</v>
      </c>
      <c r="G1269" s="97" t="s">
        <v>2243</v>
      </c>
      <c r="H1269" s="79">
        <v>8480654803.562276</v>
      </c>
      <c r="I1269" s="79">
        <v>8480654803.562276</v>
      </c>
      <c r="J1269" s="75" t="s">
        <v>2072</v>
      </c>
      <c r="K1269" s="73" t="s">
        <v>1159</v>
      </c>
      <c r="L1269" s="73" t="s">
        <v>2397</v>
      </c>
    </row>
    <row r="1270" spans="2:12" ht="22.5">
      <c r="B1270" s="68" t="s">
        <v>1526</v>
      </c>
      <c r="C1270" s="134" t="s">
        <v>1527</v>
      </c>
      <c r="D1270" s="73" t="s">
        <v>348</v>
      </c>
      <c r="E1270" s="74" t="s">
        <v>1484</v>
      </c>
      <c r="F1270" s="73" t="s">
        <v>53</v>
      </c>
      <c r="G1270" s="97" t="s">
        <v>2243</v>
      </c>
      <c r="H1270" s="79">
        <v>3517207570.4202256</v>
      </c>
      <c r="I1270" s="79">
        <v>3517207570.4202256</v>
      </c>
      <c r="J1270" s="75" t="s">
        <v>2072</v>
      </c>
      <c r="K1270" s="73" t="s">
        <v>1159</v>
      </c>
      <c r="L1270" s="73" t="s">
        <v>2397</v>
      </c>
    </row>
    <row r="1271" spans="2:12" ht="22.5">
      <c r="B1271" s="68" t="s">
        <v>1528</v>
      </c>
      <c r="C1271" s="134" t="s">
        <v>1529</v>
      </c>
      <c r="D1271" s="73" t="s">
        <v>983</v>
      </c>
      <c r="E1271" s="74" t="s">
        <v>1468</v>
      </c>
      <c r="F1271" s="73" t="s">
        <v>53</v>
      </c>
      <c r="G1271" s="97" t="s">
        <v>2243</v>
      </c>
      <c r="H1271" s="79">
        <v>935000000</v>
      </c>
      <c r="I1271" s="79">
        <v>935000000</v>
      </c>
      <c r="J1271" s="75" t="s">
        <v>2072</v>
      </c>
      <c r="K1271" s="73" t="s">
        <v>1159</v>
      </c>
      <c r="L1271" s="73" t="s">
        <v>2397</v>
      </c>
    </row>
    <row r="1272" spans="2:12" ht="22.5">
      <c r="B1272" s="68" t="s">
        <v>1530</v>
      </c>
      <c r="C1272" s="131" t="s">
        <v>1531</v>
      </c>
      <c r="D1272" s="73" t="s">
        <v>383</v>
      </c>
      <c r="E1272" s="74" t="s">
        <v>1532</v>
      </c>
      <c r="F1272" s="73" t="s">
        <v>53</v>
      </c>
      <c r="G1272" s="97" t="s">
        <v>2243</v>
      </c>
      <c r="H1272" s="79">
        <v>196070756.3192334</v>
      </c>
      <c r="I1272" s="79">
        <v>196070756.3192334</v>
      </c>
      <c r="J1272" s="75" t="s">
        <v>2072</v>
      </c>
      <c r="K1272" s="73" t="s">
        <v>1159</v>
      </c>
      <c r="L1272" s="73" t="s">
        <v>2397</v>
      </c>
    </row>
    <row r="1273" spans="2:12" ht="22.5">
      <c r="B1273" s="68" t="s">
        <v>1533</v>
      </c>
      <c r="C1273" s="135" t="s">
        <v>1534</v>
      </c>
      <c r="D1273" s="73" t="s">
        <v>983</v>
      </c>
      <c r="E1273" s="74" t="s">
        <v>1532</v>
      </c>
      <c r="F1273" s="73" t="s">
        <v>48</v>
      </c>
      <c r="G1273" s="97" t="s">
        <v>2243</v>
      </c>
      <c r="H1273" s="79">
        <v>34030238.549995214</v>
      </c>
      <c r="I1273" s="79">
        <v>34030238.549995214</v>
      </c>
      <c r="J1273" s="75" t="s">
        <v>2072</v>
      </c>
      <c r="K1273" s="73" t="s">
        <v>1159</v>
      </c>
      <c r="L1273" s="73" t="s">
        <v>2397</v>
      </c>
    </row>
    <row r="1274" spans="2:12" ht="22.5">
      <c r="B1274" s="68" t="s">
        <v>1505</v>
      </c>
      <c r="C1274" s="131" t="s">
        <v>1535</v>
      </c>
      <c r="D1274" s="73" t="s">
        <v>983</v>
      </c>
      <c r="E1274" s="74" t="s">
        <v>1532</v>
      </c>
      <c r="F1274" s="73" t="s">
        <v>48</v>
      </c>
      <c r="G1274" s="97" t="s">
        <v>2243</v>
      </c>
      <c r="H1274" s="79">
        <v>33334798.479942203</v>
      </c>
      <c r="I1274" s="79">
        <v>33334798.479942203</v>
      </c>
      <c r="J1274" s="75" t="s">
        <v>2072</v>
      </c>
      <c r="K1274" s="73" t="s">
        <v>1159</v>
      </c>
      <c r="L1274" s="73" t="s">
        <v>2397</v>
      </c>
    </row>
    <row r="1275" spans="2:12" ht="22.5">
      <c r="B1275" s="68" t="s">
        <v>1536</v>
      </c>
      <c r="C1275" s="133" t="s">
        <v>1537</v>
      </c>
      <c r="D1275" s="73" t="s">
        <v>370</v>
      </c>
      <c r="E1275" s="74" t="s">
        <v>1468</v>
      </c>
      <c r="F1275" s="73" t="s">
        <v>48</v>
      </c>
      <c r="G1275" s="97" t="s">
        <v>2243</v>
      </c>
      <c r="H1275" s="79">
        <v>35060262</v>
      </c>
      <c r="I1275" s="79">
        <v>35060262</v>
      </c>
      <c r="J1275" s="75" t="s">
        <v>2072</v>
      </c>
      <c r="K1275" s="73" t="s">
        <v>1159</v>
      </c>
      <c r="L1275" s="73" t="s">
        <v>2397</v>
      </c>
    </row>
    <row r="1276" spans="2:12" ht="22.5">
      <c r="B1276" s="68" t="s">
        <v>1538</v>
      </c>
      <c r="C1276" s="131" t="s">
        <v>1539</v>
      </c>
      <c r="D1276" s="73" t="s">
        <v>383</v>
      </c>
      <c r="E1276" s="74" t="s">
        <v>1532</v>
      </c>
      <c r="F1276" s="73" t="s">
        <v>48</v>
      </c>
      <c r="G1276" s="97" t="s">
        <v>2243</v>
      </c>
      <c r="H1276" s="79">
        <v>9791968.511532404</v>
      </c>
      <c r="I1276" s="79">
        <v>9791968.511532404</v>
      </c>
      <c r="J1276" s="75" t="s">
        <v>2072</v>
      </c>
      <c r="K1276" s="73" t="s">
        <v>1159</v>
      </c>
      <c r="L1276" s="73" t="s">
        <v>2397</v>
      </c>
    </row>
    <row r="1277" spans="2:12" ht="22.5">
      <c r="B1277" s="68" t="s">
        <v>1540</v>
      </c>
      <c r="C1277" s="135" t="s">
        <v>1541</v>
      </c>
      <c r="D1277" s="73" t="s">
        <v>372</v>
      </c>
      <c r="E1277" s="73" t="s">
        <v>1474</v>
      </c>
      <c r="F1277" s="73" t="s">
        <v>48</v>
      </c>
      <c r="G1277" s="97" t="s">
        <v>2243</v>
      </c>
      <c r="H1277" s="79">
        <v>2706346.01285539</v>
      </c>
      <c r="I1277" s="79">
        <v>2706346.01285539</v>
      </c>
      <c r="J1277" s="75" t="s">
        <v>2072</v>
      </c>
      <c r="K1277" s="73" t="s">
        <v>1159</v>
      </c>
      <c r="L1277" s="73" t="s">
        <v>2397</v>
      </c>
    </row>
    <row r="1278" spans="2:12" ht="22.5">
      <c r="B1278" s="68" t="s">
        <v>1505</v>
      </c>
      <c r="C1278" s="131" t="s">
        <v>1542</v>
      </c>
      <c r="D1278" s="73" t="s">
        <v>459</v>
      </c>
      <c r="E1278" s="73" t="s">
        <v>1474</v>
      </c>
      <c r="F1278" s="73" t="s">
        <v>48</v>
      </c>
      <c r="G1278" s="97" t="s">
        <v>2243</v>
      </c>
      <c r="H1278" s="79">
        <v>256986.4</v>
      </c>
      <c r="I1278" s="79">
        <v>256986.4</v>
      </c>
      <c r="J1278" s="75" t="s">
        <v>2072</v>
      </c>
      <c r="K1278" s="73" t="s">
        <v>1159</v>
      </c>
      <c r="L1278" s="73" t="s">
        <v>2397</v>
      </c>
    </row>
    <row r="1279" spans="2:12" ht="22.5">
      <c r="B1279" s="68" t="s">
        <v>1543</v>
      </c>
      <c r="C1279" s="131" t="s">
        <v>1544</v>
      </c>
      <c r="D1279" s="73" t="s">
        <v>983</v>
      </c>
      <c r="E1279" s="74" t="s">
        <v>1532</v>
      </c>
      <c r="F1279" s="73" t="s">
        <v>53</v>
      </c>
      <c r="G1279" s="97" t="s">
        <v>2243</v>
      </c>
      <c r="H1279" s="79">
        <v>277203217.08491653</v>
      </c>
      <c r="I1279" s="79">
        <v>277203217.08491653</v>
      </c>
      <c r="J1279" s="75" t="s">
        <v>2072</v>
      </c>
      <c r="K1279" s="73" t="s">
        <v>1159</v>
      </c>
      <c r="L1279" s="73" t="s">
        <v>2397</v>
      </c>
    </row>
    <row r="1280" spans="2:12" ht="22.5">
      <c r="B1280" s="68" t="s">
        <v>1540</v>
      </c>
      <c r="C1280" s="131" t="s">
        <v>1545</v>
      </c>
      <c r="D1280" s="73" t="s">
        <v>459</v>
      </c>
      <c r="E1280" s="73" t="s">
        <v>1474</v>
      </c>
      <c r="F1280" s="73" t="s">
        <v>48</v>
      </c>
      <c r="G1280" s="97" t="s">
        <v>2243</v>
      </c>
      <c r="H1280" s="79">
        <v>2304875.3485791865</v>
      </c>
      <c r="I1280" s="79">
        <v>2304875.3485791865</v>
      </c>
      <c r="J1280" s="75" t="s">
        <v>2072</v>
      </c>
      <c r="K1280" s="73" t="s">
        <v>1159</v>
      </c>
      <c r="L1280" s="73" t="s">
        <v>2397</v>
      </c>
    </row>
    <row r="1281" spans="2:12" ht="22.5">
      <c r="B1281" s="68" t="s">
        <v>1540</v>
      </c>
      <c r="C1281" s="131" t="s">
        <v>1546</v>
      </c>
      <c r="D1281" s="73" t="s">
        <v>459</v>
      </c>
      <c r="E1281" s="73" t="s">
        <v>1474</v>
      </c>
      <c r="F1281" s="73" t="s">
        <v>48</v>
      </c>
      <c r="G1281" s="97" t="s">
        <v>2243</v>
      </c>
      <c r="H1281" s="79">
        <v>1038481.6240744865</v>
      </c>
      <c r="I1281" s="79">
        <v>1038481.6240744865</v>
      </c>
      <c r="J1281" s="75" t="s">
        <v>2072</v>
      </c>
      <c r="K1281" s="73" t="s">
        <v>1159</v>
      </c>
      <c r="L1281" s="73" t="s">
        <v>2397</v>
      </c>
    </row>
    <row r="1282" spans="2:12" ht="22.5">
      <c r="B1282" s="68" t="s">
        <v>2685</v>
      </c>
      <c r="C1282" s="130" t="s">
        <v>1547</v>
      </c>
      <c r="D1282" s="73" t="s">
        <v>389</v>
      </c>
      <c r="E1282" s="74" t="s">
        <v>1493</v>
      </c>
      <c r="F1282" s="73" t="s">
        <v>48</v>
      </c>
      <c r="G1282" s="97" t="s">
        <v>2243</v>
      </c>
      <c r="H1282" s="79">
        <v>61580550</v>
      </c>
      <c r="I1282" s="79">
        <v>61580550</v>
      </c>
      <c r="J1282" s="75" t="s">
        <v>2072</v>
      </c>
      <c r="K1282" s="73" t="s">
        <v>1159</v>
      </c>
      <c r="L1282" s="73" t="s">
        <v>2397</v>
      </c>
    </row>
    <row r="1283" spans="2:12" ht="22.5">
      <c r="B1283" s="68">
        <v>23181800</v>
      </c>
      <c r="C1283" s="130" t="s">
        <v>1548</v>
      </c>
      <c r="D1283" s="73" t="s">
        <v>348</v>
      </c>
      <c r="E1283" s="73" t="s">
        <v>1477</v>
      </c>
      <c r="F1283" s="73" t="s">
        <v>48</v>
      </c>
      <c r="G1283" s="97" t="s">
        <v>2243</v>
      </c>
      <c r="H1283" s="79">
        <v>9300000</v>
      </c>
      <c r="I1283" s="79">
        <v>9300000</v>
      </c>
      <c r="J1283" s="75" t="s">
        <v>2072</v>
      </c>
      <c r="K1283" s="73" t="s">
        <v>1159</v>
      </c>
      <c r="L1283" s="73" t="s">
        <v>2397</v>
      </c>
    </row>
    <row r="1284" spans="2:12" ht="33.75">
      <c r="B1284" s="68" t="s">
        <v>1549</v>
      </c>
      <c r="C1284" s="130" t="s">
        <v>1550</v>
      </c>
      <c r="D1284" s="75" t="s">
        <v>983</v>
      </c>
      <c r="E1284" s="73" t="s">
        <v>1472</v>
      </c>
      <c r="F1284" s="73" t="s">
        <v>48</v>
      </c>
      <c r="G1284" s="97" t="s">
        <v>2243</v>
      </c>
      <c r="H1284" s="79">
        <v>18000000</v>
      </c>
      <c r="I1284" s="79">
        <v>18000000</v>
      </c>
      <c r="J1284" s="75" t="s">
        <v>2072</v>
      </c>
      <c r="K1284" s="73" t="s">
        <v>1159</v>
      </c>
      <c r="L1284" s="73" t="s">
        <v>2397</v>
      </c>
    </row>
    <row r="1285" spans="2:12" ht="22.5">
      <c r="B1285" s="68" t="s">
        <v>1549</v>
      </c>
      <c r="C1285" s="130" t="s">
        <v>1551</v>
      </c>
      <c r="D1285" s="73" t="s">
        <v>389</v>
      </c>
      <c r="E1285" s="73" t="s">
        <v>1472</v>
      </c>
      <c r="F1285" s="73" t="s">
        <v>387</v>
      </c>
      <c r="G1285" s="97" t="s">
        <v>2243</v>
      </c>
      <c r="H1285" s="79">
        <v>3800000</v>
      </c>
      <c r="I1285" s="79">
        <v>3800000</v>
      </c>
      <c r="J1285" s="75" t="s">
        <v>2072</v>
      </c>
      <c r="K1285" s="73" t="s">
        <v>1159</v>
      </c>
      <c r="L1285" s="73" t="s">
        <v>2397</v>
      </c>
    </row>
    <row r="1286" spans="2:12" ht="22.5">
      <c r="B1286" s="68" t="s">
        <v>1552</v>
      </c>
      <c r="C1286" s="130" t="s">
        <v>1553</v>
      </c>
      <c r="D1286" s="73" t="s">
        <v>669</v>
      </c>
      <c r="E1286" s="74" t="s">
        <v>1470</v>
      </c>
      <c r="F1286" s="73" t="s">
        <v>387</v>
      </c>
      <c r="G1286" s="97" t="s">
        <v>2243</v>
      </c>
      <c r="H1286" s="79">
        <v>4500000</v>
      </c>
      <c r="I1286" s="79">
        <v>4500000</v>
      </c>
      <c r="J1286" s="75" t="s">
        <v>2072</v>
      </c>
      <c r="K1286" s="73" t="s">
        <v>1159</v>
      </c>
      <c r="L1286" s="73" t="s">
        <v>2397</v>
      </c>
    </row>
    <row r="1287" spans="2:12" ht="22.5">
      <c r="B1287" s="68" t="s">
        <v>1552</v>
      </c>
      <c r="C1287" s="130" t="s">
        <v>1554</v>
      </c>
      <c r="D1287" s="73" t="s">
        <v>459</v>
      </c>
      <c r="E1287" s="73" t="s">
        <v>1477</v>
      </c>
      <c r="F1287" s="73" t="s">
        <v>48</v>
      </c>
      <c r="G1287" s="97" t="s">
        <v>2243</v>
      </c>
      <c r="H1287" s="79">
        <v>7000000</v>
      </c>
      <c r="I1287" s="79">
        <v>7000000</v>
      </c>
      <c r="J1287" s="75" t="s">
        <v>2072</v>
      </c>
      <c r="K1287" s="73" t="s">
        <v>1159</v>
      </c>
      <c r="L1287" s="73" t="s">
        <v>2397</v>
      </c>
    </row>
    <row r="1288" spans="2:12" ht="22.5">
      <c r="B1288" s="68" t="s">
        <v>2686</v>
      </c>
      <c r="C1288" s="130" t="s">
        <v>1555</v>
      </c>
      <c r="D1288" s="73" t="s">
        <v>669</v>
      </c>
      <c r="E1288" s="73" t="s">
        <v>1477</v>
      </c>
      <c r="F1288" s="73" t="s">
        <v>48</v>
      </c>
      <c r="G1288" s="97" t="s">
        <v>2243</v>
      </c>
      <c r="H1288" s="79">
        <v>12000000</v>
      </c>
      <c r="I1288" s="79">
        <v>12000000</v>
      </c>
      <c r="J1288" s="75" t="s">
        <v>2072</v>
      </c>
      <c r="K1288" s="73" t="s">
        <v>1159</v>
      </c>
      <c r="L1288" s="73" t="s">
        <v>2397</v>
      </c>
    </row>
    <row r="1289" spans="2:12" ht="22.5">
      <c r="B1289" s="68" t="s">
        <v>1556</v>
      </c>
      <c r="C1289" s="130" t="s">
        <v>1557</v>
      </c>
      <c r="D1289" s="73" t="s">
        <v>370</v>
      </c>
      <c r="E1289" s="73" t="s">
        <v>1468</v>
      </c>
      <c r="F1289" s="73" t="s">
        <v>215</v>
      </c>
      <c r="G1289" s="97" t="s">
        <v>2243</v>
      </c>
      <c r="H1289" s="79">
        <v>144000000</v>
      </c>
      <c r="I1289" s="79">
        <v>144000000</v>
      </c>
      <c r="J1289" s="75" t="s">
        <v>2072</v>
      </c>
      <c r="K1289" s="73" t="s">
        <v>1159</v>
      </c>
      <c r="L1289" s="73" t="s">
        <v>2397</v>
      </c>
    </row>
    <row r="1290" spans="2:12" ht="22.5">
      <c r="B1290" s="68" t="s">
        <v>2481</v>
      </c>
      <c r="C1290" s="132" t="s">
        <v>1558</v>
      </c>
      <c r="D1290" s="73" t="s">
        <v>389</v>
      </c>
      <c r="E1290" s="73" t="s">
        <v>1480</v>
      </c>
      <c r="F1290" s="73" t="s">
        <v>387</v>
      </c>
      <c r="G1290" s="97" t="s">
        <v>2243</v>
      </c>
      <c r="H1290" s="79">
        <v>57475000</v>
      </c>
      <c r="I1290" s="79">
        <v>57475000</v>
      </c>
      <c r="J1290" s="75" t="s">
        <v>2072</v>
      </c>
      <c r="K1290" s="73" t="s">
        <v>1159</v>
      </c>
      <c r="L1290" s="73" t="s">
        <v>2397</v>
      </c>
    </row>
    <row r="1291" spans="2:12" ht="22.5">
      <c r="B1291" s="68" t="s">
        <v>1466</v>
      </c>
      <c r="C1291" s="130" t="s">
        <v>1559</v>
      </c>
      <c r="D1291" s="73" t="s">
        <v>389</v>
      </c>
      <c r="E1291" s="73" t="s">
        <v>1480</v>
      </c>
      <c r="F1291" s="73" t="s">
        <v>387</v>
      </c>
      <c r="G1291" s="97" t="s">
        <v>2243</v>
      </c>
      <c r="H1291" s="79">
        <v>294000000</v>
      </c>
      <c r="I1291" s="79">
        <v>294000000</v>
      </c>
      <c r="J1291" s="75" t="s">
        <v>2072</v>
      </c>
      <c r="K1291" s="73" t="s">
        <v>1159</v>
      </c>
      <c r="L1291" s="73" t="s">
        <v>2397</v>
      </c>
    </row>
    <row r="1292" spans="2:12" ht="22.5">
      <c r="B1292" s="68" t="s">
        <v>1466</v>
      </c>
      <c r="C1292" s="134" t="s">
        <v>1560</v>
      </c>
      <c r="D1292" s="73" t="s">
        <v>372</v>
      </c>
      <c r="E1292" s="73" t="s">
        <v>1468</v>
      </c>
      <c r="F1292" s="73" t="s">
        <v>53</v>
      </c>
      <c r="G1292" s="97" t="s">
        <v>2243</v>
      </c>
      <c r="H1292" s="79">
        <v>200000000</v>
      </c>
      <c r="I1292" s="79">
        <v>200000000</v>
      </c>
      <c r="J1292" s="75" t="s">
        <v>2072</v>
      </c>
      <c r="K1292" s="73" t="s">
        <v>1159</v>
      </c>
      <c r="L1292" s="73" t="s">
        <v>2397</v>
      </c>
    </row>
    <row r="1293" spans="2:12" ht="22.5">
      <c r="B1293" s="68" t="s">
        <v>1466</v>
      </c>
      <c r="C1293" s="130" t="s">
        <v>1561</v>
      </c>
      <c r="D1293" s="73" t="s">
        <v>370</v>
      </c>
      <c r="E1293" s="73" t="s">
        <v>1468</v>
      </c>
      <c r="F1293" s="73" t="s">
        <v>48</v>
      </c>
      <c r="G1293" s="97" t="s">
        <v>2243</v>
      </c>
      <c r="H1293" s="79">
        <v>5000000</v>
      </c>
      <c r="I1293" s="79">
        <v>5000000</v>
      </c>
      <c r="J1293" s="75" t="s">
        <v>2072</v>
      </c>
      <c r="K1293" s="73" t="s">
        <v>1159</v>
      </c>
      <c r="L1293" s="73" t="s">
        <v>2397</v>
      </c>
    </row>
    <row r="1294" spans="2:12" ht="22.5">
      <c r="B1294" s="68" t="s">
        <v>2560</v>
      </c>
      <c r="C1294" s="130" t="s">
        <v>1562</v>
      </c>
      <c r="D1294" s="73" t="s">
        <v>459</v>
      </c>
      <c r="E1294" s="73" t="s">
        <v>1474</v>
      </c>
      <c r="F1294" s="73" t="s">
        <v>387</v>
      </c>
      <c r="G1294" s="97" t="s">
        <v>2243</v>
      </c>
      <c r="H1294" s="79">
        <v>67200000</v>
      </c>
      <c r="I1294" s="79">
        <v>67200000</v>
      </c>
      <c r="J1294" s="75" t="s">
        <v>2072</v>
      </c>
      <c r="K1294" s="73" t="s">
        <v>1159</v>
      </c>
      <c r="L1294" s="73" t="s">
        <v>2397</v>
      </c>
    </row>
    <row r="1295" spans="2:12" ht="22.5">
      <c r="B1295" s="68" t="s">
        <v>1466</v>
      </c>
      <c r="C1295" s="130" t="s">
        <v>1563</v>
      </c>
      <c r="D1295" s="73" t="s">
        <v>370</v>
      </c>
      <c r="E1295" s="73" t="s">
        <v>1474</v>
      </c>
      <c r="F1295" s="73" t="s">
        <v>53</v>
      </c>
      <c r="G1295" s="97" t="s">
        <v>2243</v>
      </c>
      <c r="H1295" s="79">
        <v>200000000</v>
      </c>
      <c r="I1295" s="79">
        <v>200000000</v>
      </c>
      <c r="J1295" s="75" t="s">
        <v>2072</v>
      </c>
      <c r="K1295" s="73" t="s">
        <v>1159</v>
      </c>
      <c r="L1295" s="73" t="s">
        <v>2397</v>
      </c>
    </row>
    <row r="1296" spans="2:12" ht="22.5">
      <c r="B1296" s="68" t="s">
        <v>1466</v>
      </c>
      <c r="C1296" s="130" t="s">
        <v>1564</v>
      </c>
      <c r="D1296" s="73" t="s">
        <v>383</v>
      </c>
      <c r="E1296" s="73" t="s">
        <v>1484</v>
      </c>
      <c r="F1296" s="73" t="s">
        <v>48</v>
      </c>
      <c r="G1296" s="97" t="s">
        <v>2243</v>
      </c>
      <c r="H1296" s="79">
        <v>10000000</v>
      </c>
      <c r="I1296" s="79">
        <v>10000000</v>
      </c>
      <c r="J1296" s="75" t="s">
        <v>2072</v>
      </c>
      <c r="K1296" s="73" t="s">
        <v>1159</v>
      </c>
      <c r="L1296" s="73" t="s">
        <v>2397</v>
      </c>
    </row>
    <row r="1297" spans="2:12" ht="22.5">
      <c r="B1297" s="68" t="s">
        <v>1466</v>
      </c>
      <c r="C1297" s="130" t="s">
        <v>1565</v>
      </c>
      <c r="D1297" s="73" t="s">
        <v>370</v>
      </c>
      <c r="E1297" s="73" t="s">
        <v>1468</v>
      </c>
      <c r="F1297" s="73" t="s">
        <v>387</v>
      </c>
      <c r="G1297" s="97" t="s">
        <v>2243</v>
      </c>
      <c r="H1297" s="79">
        <v>25000000</v>
      </c>
      <c r="I1297" s="79">
        <v>25000000</v>
      </c>
      <c r="J1297" s="75" t="s">
        <v>2072</v>
      </c>
      <c r="K1297" s="73" t="s">
        <v>1159</v>
      </c>
      <c r="L1297" s="73" t="s">
        <v>2397</v>
      </c>
    </row>
    <row r="1298" spans="2:12" ht="22.5">
      <c r="B1298" s="68" t="s">
        <v>1466</v>
      </c>
      <c r="C1298" s="130" t="s">
        <v>1566</v>
      </c>
      <c r="D1298" s="73" t="s">
        <v>370</v>
      </c>
      <c r="E1298" s="73" t="s">
        <v>1468</v>
      </c>
      <c r="F1298" s="73" t="s">
        <v>387</v>
      </c>
      <c r="G1298" s="97" t="s">
        <v>2243</v>
      </c>
      <c r="H1298" s="79">
        <v>25000000</v>
      </c>
      <c r="I1298" s="79">
        <v>25000000</v>
      </c>
      <c r="J1298" s="75" t="s">
        <v>2072</v>
      </c>
      <c r="K1298" s="73" t="s">
        <v>1159</v>
      </c>
      <c r="L1298" s="73" t="s">
        <v>2397</v>
      </c>
    </row>
    <row r="1299" spans="2:12" ht="22.5">
      <c r="B1299" s="68" t="s">
        <v>1466</v>
      </c>
      <c r="C1299" s="130" t="s">
        <v>1567</v>
      </c>
      <c r="D1299" s="73" t="s">
        <v>372</v>
      </c>
      <c r="E1299" s="73" t="s">
        <v>1472</v>
      </c>
      <c r="F1299" s="73" t="s">
        <v>53</v>
      </c>
      <c r="G1299" s="97" t="s">
        <v>2243</v>
      </c>
      <c r="H1299" s="79">
        <v>350000000</v>
      </c>
      <c r="I1299" s="79">
        <v>350000000</v>
      </c>
      <c r="J1299" s="75" t="s">
        <v>2072</v>
      </c>
      <c r="K1299" s="73" t="s">
        <v>1159</v>
      </c>
      <c r="L1299" s="73" t="s">
        <v>2397</v>
      </c>
    </row>
    <row r="1300" spans="2:12" ht="22.5">
      <c r="B1300" s="68" t="s">
        <v>1466</v>
      </c>
      <c r="C1300" s="130" t="s">
        <v>1568</v>
      </c>
      <c r="D1300" s="73" t="s">
        <v>372</v>
      </c>
      <c r="E1300" s="73" t="s">
        <v>1472</v>
      </c>
      <c r="F1300" s="73" t="s">
        <v>53</v>
      </c>
      <c r="G1300" s="97" t="s">
        <v>2243</v>
      </c>
      <c r="H1300" s="79">
        <v>300000000</v>
      </c>
      <c r="I1300" s="79">
        <v>300000000</v>
      </c>
      <c r="J1300" s="75" t="s">
        <v>2072</v>
      </c>
      <c r="K1300" s="73" t="s">
        <v>1159</v>
      </c>
      <c r="L1300" s="73" t="s">
        <v>2397</v>
      </c>
    </row>
    <row r="1301" spans="2:12" ht="22.5">
      <c r="B1301" s="68" t="s">
        <v>1466</v>
      </c>
      <c r="C1301" s="130" t="s">
        <v>1569</v>
      </c>
      <c r="D1301" s="73" t="s">
        <v>372</v>
      </c>
      <c r="E1301" s="73" t="s">
        <v>1472</v>
      </c>
      <c r="F1301" s="73" t="s">
        <v>53</v>
      </c>
      <c r="G1301" s="97" t="s">
        <v>2243</v>
      </c>
      <c r="H1301" s="79">
        <v>350000000</v>
      </c>
      <c r="I1301" s="79">
        <v>350000000</v>
      </c>
      <c r="J1301" s="75" t="s">
        <v>2072</v>
      </c>
      <c r="K1301" s="73" t="s">
        <v>1159</v>
      </c>
      <c r="L1301" s="73" t="s">
        <v>2397</v>
      </c>
    </row>
    <row r="1302" spans="2:12" ht="22.5">
      <c r="B1302" s="68" t="s">
        <v>1466</v>
      </c>
      <c r="C1302" s="130" t="s">
        <v>1570</v>
      </c>
      <c r="D1302" s="73" t="s">
        <v>983</v>
      </c>
      <c r="E1302" s="73" t="s">
        <v>1472</v>
      </c>
      <c r="F1302" s="73" t="s">
        <v>53</v>
      </c>
      <c r="G1302" s="97" t="s">
        <v>2243</v>
      </c>
      <c r="H1302" s="79">
        <f>150000000+360000000</f>
        <v>510000000</v>
      </c>
      <c r="I1302" s="79">
        <f>150000000+360000000</f>
        <v>510000000</v>
      </c>
      <c r="J1302" s="75" t="s">
        <v>2072</v>
      </c>
      <c r="K1302" s="73" t="s">
        <v>1159</v>
      </c>
      <c r="L1302" s="73" t="s">
        <v>2397</v>
      </c>
    </row>
    <row r="1303" spans="2:12" ht="22.5">
      <c r="B1303" s="68" t="s">
        <v>1466</v>
      </c>
      <c r="C1303" s="130" t="s">
        <v>1571</v>
      </c>
      <c r="D1303" s="73" t="s">
        <v>370</v>
      </c>
      <c r="E1303" s="73" t="s">
        <v>1468</v>
      </c>
      <c r="F1303" s="73" t="s">
        <v>48</v>
      </c>
      <c r="G1303" s="97" t="s">
        <v>2243</v>
      </c>
      <c r="H1303" s="79">
        <v>60000000</v>
      </c>
      <c r="I1303" s="79">
        <v>60000000</v>
      </c>
      <c r="J1303" s="75" t="s">
        <v>2072</v>
      </c>
      <c r="K1303" s="73" t="s">
        <v>1159</v>
      </c>
      <c r="L1303" s="73" t="s">
        <v>2397</v>
      </c>
    </row>
    <row r="1304" spans="2:12" ht="22.5">
      <c r="B1304" s="68" t="s">
        <v>2687</v>
      </c>
      <c r="C1304" s="130" t="s">
        <v>1572</v>
      </c>
      <c r="D1304" s="73" t="s">
        <v>370</v>
      </c>
      <c r="E1304" s="73" t="s">
        <v>1468</v>
      </c>
      <c r="F1304" s="73" t="s">
        <v>48</v>
      </c>
      <c r="G1304" s="97" t="s">
        <v>2243</v>
      </c>
      <c r="H1304" s="79">
        <v>20000000</v>
      </c>
      <c r="I1304" s="79">
        <v>20000000</v>
      </c>
      <c r="J1304" s="75" t="s">
        <v>2072</v>
      </c>
      <c r="K1304" s="73" t="s">
        <v>1159</v>
      </c>
      <c r="L1304" s="73" t="s">
        <v>2397</v>
      </c>
    </row>
    <row r="1305" spans="2:12" ht="22.5">
      <c r="B1305" s="68" t="s">
        <v>1573</v>
      </c>
      <c r="C1305" s="130" t="s">
        <v>1574</v>
      </c>
      <c r="D1305" s="73" t="s">
        <v>372</v>
      </c>
      <c r="E1305" s="73" t="s">
        <v>1468</v>
      </c>
      <c r="F1305" s="73" t="s">
        <v>48</v>
      </c>
      <c r="G1305" s="97" t="s">
        <v>2243</v>
      </c>
      <c r="H1305" s="79">
        <v>45000000</v>
      </c>
      <c r="I1305" s="79">
        <v>45000000</v>
      </c>
      <c r="J1305" s="75" t="s">
        <v>2072</v>
      </c>
      <c r="K1305" s="73" t="s">
        <v>1159</v>
      </c>
      <c r="L1305" s="73" t="s">
        <v>2397</v>
      </c>
    </row>
    <row r="1306" spans="2:12" ht="22.5">
      <c r="B1306" s="68" t="s">
        <v>2688</v>
      </c>
      <c r="C1306" s="130" t="s">
        <v>1575</v>
      </c>
      <c r="D1306" s="73" t="s">
        <v>983</v>
      </c>
      <c r="E1306" s="73" t="s">
        <v>1477</v>
      </c>
      <c r="F1306" s="73" t="s">
        <v>48</v>
      </c>
      <c r="G1306" s="97" t="s">
        <v>2243</v>
      </c>
      <c r="H1306" s="79">
        <v>50000000</v>
      </c>
      <c r="I1306" s="79">
        <v>50000000</v>
      </c>
      <c r="J1306" s="75" t="s">
        <v>2072</v>
      </c>
      <c r="K1306" s="73" t="s">
        <v>1159</v>
      </c>
      <c r="L1306" s="73" t="s">
        <v>2397</v>
      </c>
    </row>
    <row r="1307" spans="2:12" ht="22.5">
      <c r="B1307" s="68" t="s">
        <v>1466</v>
      </c>
      <c r="C1307" s="130" t="s">
        <v>1576</v>
      </c>
      <c r="D1307" s="73" t="s">
        <v>370</v>
      </c>
      <c r="E1307" s="73" t="s">
        <v>1474</v>
      </c>
      <c r="F1307" s="73" t="s">
        <v>48</v>
      </c>
      <c r="G1307" s="97" t="s">
        <v>2243</v>
      </c>
      <c r="H1307" s="79">
        <v>60689803</v>
      </c>
      <c r="I1307" s="79">
        <v>60689803</v>
      </c>
      <c r="J1307" s="75" t="s">
        <v>2072</v>
      </c>
      <c r="K1307" s="73" t="s">
        <v>1159</v>
      </c>
      <c r="L1307" s="73" t="s">
        <v>2397</v>
      </c>
    </row>
    <row r="1308" spans="2:12" ht="22.5">
      <c r="B1308" s="68" t="s">
        <v>2689</v>
      </c>
      <c r="C1308" s="130" t="s">
        <v>1578</v>
      </c>
      <c r="D1308" s="73" t="s">
        <v>1029</v>
      </c>
      <c r="E1308" s="73" t="s">
        <v>1470</v>
      </c>
      <c r="F1308" s="73" t="s">
        <v>48</v>
      </c>
      <c r="G1308" s="97" t="s">
        <v>2243</v>
      </c>
      <c r="H1308" s="79">
        <v>15000000</v>
      </c>
      <c r="I1308" s="79">
        <v>15000000</v>
      </c>
      <c r="J1308" s="75" t="s">
        <v>2072</v>
      </c>
      <c r="K1308" s="73" t="s">
        <v>1159</v>
      </c>
      <c r="L1308" s="73" t="s">
        <v>2397</v>
      </c>
    </row>
    <row r="1309" spans="2:12" ht="22.5">
      <c r="B1309" s="68" t="s">
        <v>2690</v>
      </c>
      <c r="C1309" s="130" t="s">
        <v>1579</v>
      </c>
      <c r="D1309" s="73" t="s">
        <v>348</v>
      </c>
      <c r="E1309" s="73" t="s">
        <v>1532</v>
      </c>
      <c r="F1309" s="73" t="s">
        <v>53</v>
      </c>
      <c r="G1309" s="97" t="s">
        <v>2243</v>
      </c>
      <c r="H1309" s="79">
        <v>207943936</v>
      </c>
      <c r="I1309" s="79">
        <v>207943936</v>
      </c>
      <c r="J1309" s="75" t="s">
        <v>2072</v>
      </c>
      <c r="K1309" s="73" t="s">
        <v>1159</v>
      </c>
      <c r="L1309" s="73" t="s">
        <v>2397</v>
      </c>
    </row>
    <row r="1310" spans="2:12" ht="22.5">
      <c r="B1310" s="68" t="s">
        <v>1466</v>
      </c>
      <c r="C1310" s="130" t="s">
        <v>1580</v>
      </c>
      <c r="D1310" s="73" t="s">
        <v>372</v>
      </c>
      <c r="E1310" s="73" t="s">
        <v>1468</v>
      </c>
      <c r="F1310" s="73" t="s">
        <v>53</v>
      </c>
      <c r="G1310" s="97" t="s">
        <v>2243</v>
      </c>
      <c r="H1310" s="79">
        <v>90000000</v>
      </c>
      <c r="I1310" s="79">
        <v>90000000</v>
      </c>
      <c r="J1310" s="75" t="s">
        <v>2072</v>
      </c>
      <c r="K1310" s="73" t="s">
        <v>1159</v>
      </c>
      <c r="L1310" s="73" t="s">
        <v>2397</v>
      </c>
    </row>
    <row r="1311" spans="2:12" ht="22.5">
      <c r="B1311" s="68" t="s">
        <v>1466</v>
      </c>
      <c r="C1311" s="130" t="s">
        <v>1581</v>
      </c>
      <c r="D1311" s="73" t="s">
        <v>372</v>
      </c>
      <c r="E1311" s="73" t="s">
        <v>1472</v>
      </c>
      <c r="F1311" s="73" t="s">
        <v>48</v>
      </c>
      <c r="G1311" s="97" t="s">
        <v>2243</v>
      </c>
      <c r="H1311" s="79">
        <v>50000000</v>
      </c>
      <c r="I1311" s="79">
        <v>50000000</v>
      </c>
      <c r="J1311" s="75" t="s">
        <v>2072</v>
      </c>
      <c r="K1311" s="73" t="s">
        <v>1159</v>
      </c>
      <c r="L1311" s="73" t="s">
        <v>2397</v>
      </c>
    </row>
    <row r="1312" spans="2:12" ht="22.5">
      <c r="B1312" s="68" t="s">
        <v>1466</v>
      </c>
      <c r="C1312" s="130" t="s">
        <v>1582</v>
      </c>
      <c r="D1312" s="73" t="s">
        <v>370</v>
      </c>
      <c r="E1312" s="73" t="s">
        <v>1468</v>
      </c>
      <c r="F1312" s="73" t="s">
        <v>387</v>
      </c>
      <c r="G1312" s="97" t="s">
        <v>2243</v>
      </c>
      <c r="H1312" s="79">
        <v>50000000</v>
      </c>
      <c r="I1312" s="79">
        <v>50000000</v>
      </c>
      <c r="J1312" s="75" t="s">
        <v>2072</v>
      </c>
      <c r="K1312" s="73" t="s">
        <v>1159</v>
      </c>
      <c r="L1312" s="73" t="s">
        <v>2397</v>
      </c>
    </row>
    <row r="1313" spans="2:12" ht="22.5">
      <c r="B1313" s="68" t="s">
        <v>1466</v>
      </c>
      <c r="C1313" s="130" t="s">
        <v>1583</v>
      </c>
      <c r="D1313" s="73" t="s">
        <v>459</v>
      </c>
      <c r="E1313" s="73" t="s">
        <v>1477</v>
      </c>
      <c r="F1313" s="73" t="s">
        <v>53</v>
      </c>
      <c r="G1313" s="97" t="s">
        <v>2243</v>
      </c>
      <c r="H1313" s="79">
        <v>240000000</v>
      </c>
      <c r="I1313" s="79">
        <v>240000000</v>
      </c>
      <c r="J1313" s="75" t="s">
        <v>2072</v>
      </c>
      <c r="K1313" s="73" t="s">
        <v>1159</v>
      </c>
      <c r="L1313" s="73" t="s">
        <v>2397</v>
      </c>
    </row>
    <row r="1314" spans="2:12" ht="22.5">
      <c r="B1314" s="68" t="s">
        <v>1466</v>
      </c>
      <c r="C1314" s="130" t="s">
        <v>1584</v>
      </c>
      <c r="D1314" s="73" t="s">
        <v>370</v>
      </c>
      <c r="E1314" s="73" t="s">
        <v>1468</v>
      </c>
      <c r="F1314" s="73" t="s">
        <v>387</v>
      </c>
      <c r="G1314" s="97" t="s">
        <v>2243</v>
      </c>
      <c r="H1314" s="79">
        <v>100000000</v>
      </c>
      <c r="I1314" s="79">
        <v>100000000</v>
      </c>
      <c r="J1314" s="75" t="s">
        <v>2072</v>
      </c>
      <c r="K1314" s="73" t="s">
        <v>1159</v>
      </c>
      <c r="L1314" s="73" t="s">
        <v>2397</v>
      </c>
    </row>
    <row r="1315" spans="2:12" ht="22.5">
      <c r="B1315" s="68" t="s">
        <v>1585</v>
      </c>
      <c r="C1315" s="136" t="s">
        <v>1586</v>
      </c>
      <c r="D1315" s="73" t="s">
        <v>389</v>
      </c>
      <c r="E1315" s="73" t="s">
        <v>1493</v>
      </c>
      <c r="F1315" s="73" t="s">
        <v>53</v>
      </c>
      <c r="G1315" s="97" t="s">
        <v>2243</v>
      </c>
      <c r="H1315" s="79">
        <v>650000000</v>
      </c>
      <c r="I1315" s="79">
        <v>650000000</v>
      </c>
      <c r="J1315" s="75" t="s">
        <v>2072</v>
      </c>
      <c r="K1315" s="73" t="s">
        <v>1159</v>
      </c>
      <c r="L1315" s="73" t="s">
        <v>2397</v>
      </c>
    </row>
    <row r="1316" spans="2:12" ht="22.5">
      <c r="B1316" s="68" t="s">
        <v>1587</v>
      </c>
      <c r="C1316" s="137" t="s">
        <v>1588</v>
      </c>
      <c r="D1316" s="73" t="s">
        <v>372</v>
      </c>
      <c r="E1316" s="74" t="s">
        <v>1468</v>
      </c>
      <c r="F1316" s="73" t="s">
        <v>48</v>
      </c>
      <c r="G1316" s="97" t="s">
        <v>2243</v>
      </c>
      <c r="H1316" s="79">
        <v>50000000</v>
      </c>
      <c r="I1316" s="79">
        <v>50000000</v>
      </c>
      <c r="J1316" s="75" t="s">
        <v>2072</v>
      </c>
      <c r="K1316" s="73" t="s">
        <v>1159</v>
      </c>
      <c r="L1316" s="73" t="s">
        <v>2397</v>
      </c>
    </row>
    <row r="1317" spans="2:12" ht="22.5">
      <c r="B1317" s="68" t="s">
        <v>1589</v>
      </c>
      <c r="C1317" s="137" t="s">
        <v>1590</v>
      </c>
      <c r="D1317" s="73" t="s">
        <v>370</v>
      </c>
      <c r="E1317" s="74" t="s">
        <v>1468</v>
      </c>
      <c r="F1317" s="73" t="s">
        <v>48</v>
      </c>
      <c r="G1317" s="97" t="s">
        <v>2243</v>
      </c>
      <c r="H1317" s="79">
        <v>60000000</v>
      </c>
      <c r="I1317" s="79">
        <v>60000000</v>
      </c>
      <c r="J1317" s="75" t="s">
        <v>2072</v>
      </c>
      <c r="K1317" s="73" t="s">
        <v>1159</v>
      </c>
      <c r="L1317" s="73" t="s">
        <v>2397</v>
      </c>
    </row>
    <row r="1318" spans="2:12" ht="22.5">
      <c r="B1318" s="68" t="s">
        <v>1591</v>
      </c>
      <c r="C1318" s="137" t="s">
        <v>1592</v>
      </c>
      <c r="D1318" s="73" t="s">
        <v>983</v>
      </c>
      <c r="E1318" s="74" t="s">
        <v>1488</v>
      </c>
      <c r="F1318" s="73" t="s">
        <v>48</v>
      </c>
      <c r="G1318" s="97" t="s">
        <v>2243</v>
      </c>
      <c r="H1318" s="79">
        <v>8500000</v>
      </c>
      <c r="I1318" s="79">
        <v>8500000</v>
      </c>
      <c r="J1318" s="75" t="s">
        <v>2072</v>
      </c>
      <c r="K1318" s="73" t="s">
        <v>1159</v>
      </c>
      <c r="L1318" s="73" t="s">
        <v>2397</v>
      </c>
    </row>
    <row r="1319" spans="2:12" ht="22.5">
      <c r="B1319" s="68" t="s">
        <v>1593</v>
      </c>
      <c r="C1319" s="137" t="s">
        <v>1594</v>
      </c>
      <c r="D1319" s="73" t="s">
        <v>669</v>
      </c>
      <c r="E1319" s="74" t="s">
        <v>1477</v>
      </c>
      <c r="F1319" s="73" t="s">
        <v>387</v>
      </c>
      <c r="G1319" s="97" t="s">
        <v>2243</v>
      </c>
      <c r="H1319" s="79">
        <v>8400000</v>
      </c>
      <c r="I1319" s="79">
        <v>8400000</v>
      </c>
      <c r="J1319" s="75" t="s">
        <v>2072</v>
      </c>
      <c r="K1319" s="73" t="s">
        <v>1159</v>
      </c>
      <c r="L1319" s="73" t="s">
        <v>2397</v>
      </c>
    </row>
    <row r="1320" spans="2:12" ht="22.5">
      <c r="B1320" s="68" t="s">
        <v>1595</v>
      </c>
      <c r="C1320" s="137" t="s">
        <v>1596</v>
      </c>
      <c r="D1320" s="73" t="s">
        <v>669</v>
      </c>
      <c r="E1320" s="74" t="s">
        <v>1477</v>
      </c>
      <c r="F1320" s="73" t="s">
        <v>48</v>
      </c>
      <c r="G1320" s="97" t="s">
        <v>2243</v>
      </c>
      <c r="H1320" s="79">
        <v>6000000</v>
      </c>
      <c r="I1320" s="79">
        <v>6000000</v>
      </c>
      <c r="J1320" s="75" t="s">
        <v>2072</v>
      </c>
      <c r="K1320" s="73" t="s">
        <v>1159</v>
      </c>
      <c r="L1320" s="73" t="s">
        <v>2397</v>
      </c>
    </row>
    <row r="1321" spans="2:12" ht="22.5">
      <c r="B1321" s="68" t="s">
        <v>2689</v>
      </c>
      <c r="C1321" s="137" t="s">
        <v>1597</v>
      </c>
      <c r="D1321" s="73" t="s">
        <v>669</v>
      </c>
      <c r="E1321" s="74" t="s">
        <v>1477</v>
      </c>
      <c r="F1321" s="73" t="s">
        <v>48</v>
      </c>
      <c r="G1321" s="97" t="s">
        <v>2243</v>
      </c>
      <c r="H1321" s="79">
        <v>4100000</v>
      </c>
      <c r="I1321" s="79">
        <v>4100000</v>
      </c>
      <c r="J1321" s="75" t="s">
        <v>2072</v>
      </c>
      <c r="K1321" s="73" t="s">
        <v>1159</v>
      </c>
      <c r="L1321" s="73" t="s">
        <v>2397</v>
      </c>
    </row>
    <row r="1322" spans="2:12" ht="22.5">
      <c r="B1322" s="68" t="s">
        <v>2691</v>
      </c>
      <c r="C1322" s="132" t="s">
        <v>1598</v>
      </c>
      <c r="D1322" s="73" t="s">
        <v>669</v>
      </c>
      <c r="E1322" s="73" t="s">
        <v>1477</v>
      </c>
      <c r="F1322" s="73" t="s">
        <v>53</v>
      </c>
      <c r="G1322" s="97" t="s">
        <v>2243</v>
      </c>
      <c r="H1322" s="79">
        <v>1500000000</v>
      </c>
      <c r="I1322" s="79">
        <v>1500000000</v>
      </c>
      <c r="J1322" s="75" t="s">
        <v>2072</v>
      </c>
      <c r="K1322" s="73" t="s">
        <v>1159</v>
      </c>
      <c r="L1322" s="73" t="s">
        <v>2397</v>
      </c>
    </row>
    <row r="1323" spans="2:12" ht="22.5">
      <c r="B1323" s="68" t="s">
        <v>1599</v>
      </c>
      <c r="C1323" s="137" t="s">
        <v>1600</v>
      </c>
      <c r="D1323" s="73" t="s">
        <v>669</v>
      </c>
      <c r="E1323" s="73" t="s">
        <v>1477</v>
      </c>
      <c r="F1323" s="73" t="s">
        <v>48</v>
      </c>
      <c r="G1323" s="97" t="s">
        <v>2243</v>
      </c>
      <c r="H1323" s="79">
        <v>4000000</v>
      </c>
      <c r="I1323" s="79">
        <v>4000000</v>
      </c>
      <c r="J1323" s="75" t="s">
        <v>2072</v>
      </c>
      <c r="K1323" s="73" t="s">
        <v>1159</v>
      </c>
      <c r="L1323" s="73" t="s">
        <v>2397</v>
      </c>
    </row>
    <row r="1324" spans="2:12" ht="22.5">
      <c r="B1324" s="68" t="s">
        <v>2692</v>
      </c>
      <c r="C1324" s="132" t="s">
        <v>1601</v>
      </c>
      <c r="D1324" s="73" t="s">
        <v>348</v>
      </c>
      <c r="E1324" s="73" t="s">
        <v>1480</v>
      </c>
      <c r="F1324" s="73" t="s">
        <v>48</v>
      </c>
      <c r="G1324" s="97" t="s">
        <v>2243</v>
      </c>
      <c r="H1324" s="79">
        <v>6000000</v>
      </c>
      <c r="I1324" s="79">
        <v>6000000</v>
      </c>
      <c r="J1324" s="75" t="s">
        <v>2072</v>
      </c>
      <c r="K1324" s="73" t="s">
        <v>1159</v>
      </c>
      <c r="L1324" s="73" t="s">
        <v>2397</v>
      </c>
    </row>
    <row r="1325" spans="2:12" ht="22.5">
      <c r="B1325" s="68" t="s">
        <v>1552</v>
      </c>
      <c r="C1325" s="130" t="s">
        <v>1602</v>
      </c>
      <c r="D1325" s="73" t="s">
        <v>389</v>
      </c>
      <c r="E1325" s="74" t="s">
        <v>1470</v>
      </c>
      <c r="F1325" s="73" t="s">
        <v>387</v>
      </c>
      <c r="G1325" s="97" t="s">
        <v>2243</v>
      </c>
      <c r="H1325" s="79">
        <v>8670455</v>
      </c>
      <c r="I1325" s="79">
        <v>8670455</v>
      </c>
      <c r="J1325" s="75" t="s">
        <v>2072</v>
      </c>
      <c r="K1325" s="73" t="s">
        <v>1159</v>
      </c>
      <c r="L1325" s="73" t="s">
        <v>2397</v>
      </c>
    </row>
    <row r="1326" spans="2:12" ht="22.5">
      <c r="B1326" s="68" t="s">
        <v>2693</v>
      </c>
      <c r="C1326" s="132" t="s">
        <v>1603</v>
      </c>
      <c r="D1326" s="73" t="s">
        <v>370</v>
      </c>
      <c r="E1326" s="73" t="s">
        <v>1477</v>
      </c>
      <c r="F1326" s="73" t="s">
        <v>387</v>
      </c>
      <c r="G1326" s="97" t="s">
        <v>2243</v>
      </c>
      <c r="H1326" s="79">
        <v>2000000</v>
      </c>
      <c r="I1326" s="79">
        <v>2000000</v>
      </c>
      <c r="J1326" s="75" t="s">
        <v>2072</v>
      </c>
      <c r="K1326" s="73" t="s">
        <v>1159</v>
      </c>
      <c r="L1326" s="73" t="s">
        <v>2397</v>
      </c>
    </row>
    <row r="1327" spans="2:12" ht="22.5">
      <c r="B1327" s="68" t="s">
        <v>2694</v>
      </c>
      <c r="C1327" s="132" t="s">
        <v>1604</v>
      </c>
      <c r="D1327" s="73" t="s">
        <v>372</v>
      </c>
      <c r="E1327" s="73" t="s">
        <v>1472</v>
      </c>
      <c r="F1327" s="73" t="s">
        <v>53</v>
      </c>
      <c r="G1327" s="97" t="s">
        <v>2243</v>
      </c>
      <c r="H1327" s="79">
        <v>67200000</v>
      </c>
      <c r="I1327" s="79">
        <v>67200000</v>
      </c>
      <c r="J1327" s="75" t="s">
        <v>2072</v>
      </c>
      <c r="K1327" s="73" t="s">
        <v>1159</v>
      </c>
      <c r="L1327" s="73" t="s">
        <v>2397</v>
      </c>
    </row>
    <row r="1328" spans="2:12" ht="22.5">
      <c r="B1328" s="68" t="s">
        <v>2694</v>
      </c>
      <c r="C1328" s="132" t="s">
        <v>1605</v>
      </c>
      <c r="D1328" s="73" t="s">
        <v>459</v>
      </c>
      <c r="E1328" s="73" t="s">
        <v>1477</v>
      </c>
      <c r="F1328" s="73" t="s">
        <v>48</v>
      </c>
      <c r="G1328" s="97" t="s">
        <v>2243</v>
      </c>
      <c r="H1328" s="79">
        <v>6000000</v>
      </c>
      <c r="I1328" s="79">
        <v>6000000</v>
      </c>
      <c r="J1328" s="75" t="s">
        <v>2072</v>
      </c>
      <c r="K1328" s="73" t="s">
        <v>1159</v>
      </c>
      <c r="L1328" s="73" t="s">
        <v>2397</v>
      </c>
    </row>
    <row r="1329" spans="2:12" ht="22.5">
      <c r="B1329" s="68" t="s">
        <v>2694</v>
      </c>
      <c r="C1329" s="132" t="s">
        <v>1606</v>
      </c>
      <c r="D1329" s="73" t="s">
        <v>459</v>
      </c>
      <c r="E1329" s="73" t="s">
        <v>1477</v>
      </c>
      <c r="F1329" s="73" t="s">
        <v>48</v>
      </c>
      <c r="G1329" s="97" t="s">
        <v>2243</v>
      </c>
      <c r="H1329" s="79">
        <v>3500000</v>
      </c>
      <c r="I1329" s="79">
        <v>3500000</v>
      </c>
      <c r="J1329" s="75" t="s">
        <v>2072</v>
      </c>
      <c r="K1329" s="73" t="s">
        <v>1159</v>
      </c>
      <c r="L1329" s="73" t="s">
        <v>2397</v>
      </c>
    </row>
    <row r="1330" spans="2:12" ht="22.5">
      <c r="B1330" s="68" t="s">
        <v>2695</v>
      </c>
      <c r="C1330" s="132" t="s">
        <v>1607</v>
      </c>
      <c r="D1330" s="73" t="s">
        <v>370</v>
      </c>
      <c r="E1330" s="73" t="s">
        <v>1474</v>
      </c>
      <c r="F1330" s="73" t="s">
        <v>48</v>
      </c>
      <c r="G1330" s="97" t="s">
        <v>2243</v>
      </c>
      <c r="H1330" s="79">
        <v>1000000</v>
      </c>
      <c r="I1330" s="79">
        <v>1000000</v>
      </c>
      <c r="J1330" s="75" t="s">
        <v>2072</v>
      </c>
      <c r="K1330" s="73" t="s">
        <v>1159</v>
      </c>
      <c r="L1330" s="73" t="s">
        <v>2397</v>
      </c>
    </row>
    <row r="1331" spans="2:12" ht="22.5">
      <c r="B1331" s="68" t="s">
        <v>1466</v>
      </c>
      <c r="C1331" s="132" t="s">
        <v>1608</v>
      </c>
      <c r="D1331" s="73" t="s">
        <v>389</v>
      </c>
      <c r="E1331" s="73" t="s">
        <v>1493</v>
      </c>
      <c r="F1331" s="73" t="s">
        <v>387</v>
      </c>
      <c r="G1331" s="97" t="s">
        <v>2243</v>
      </c>
      <c r="H1331" s="79">
        <v>166000000</v>
      </c>
      <c r="I1331" s="79">
        <v>166000000</v>
      </c>
      <c r="J1331" s="75" t="s">
        <v>2072</v>
      </c>
      <c r="K1331" s="73" t="s">
        <v>1159</v>
      </c>
      <c r="L1331" s="73" t="s">
        <v>2397</v>
      </c>
    </row>
    <row r="1332" spans="2:12" ht="22.5">
      <c r="B1332" s="68" t="s">
        <v>2696</v>
      </c>
      <c r="C1332" s="132" t="s">
        <v>1609</v>
      </c>
      <c r="D1332" s="73" t="s">
        <v>459</v>
      </c>
      <c r="E1332" s="73" t="s">
        <v>1477</v>
      </c>
      <c r="F1332" s="73" t="s">
        <v>48</v>
      </c>
      <c r="G1332" s="97" t="s">
        <v>2243</v>
      </c>
      <c r="H1332" s="79">
        <v>7000000</v>
      </c>
      <c r="I1332" s="79">
        <v>7000000</v>
      </c>
      <c r="J1332" s="75" t="s">
        <v>2072</v>
      </c>
      <c r="K1332" s="73" t="s">
        <v>1159</v>
      </c>
      <c r="L1332" s="73" t="s">
        <v>2397</v>
      </c>
    </row>
    <row r="1333" spans="2:12" ht="22.5">
      <c r="B1333" s="68" t="s">
        <v>1498</v>
      </c>
      <c r="C1333" s="132" t="s">
        <v>1610</v>
      </c>
      <c r="D1333" s="73" t="s">
        <v>370</v>
      </c>
      <c r="E1333" s="73" t="s">
        <v>1474</v>
      </c>
      <c r="F1333" s="73" t="s">
        <v>53</v>
      </c>
      <c r="G1333" s="97" t="s">
        <v>2243</v>
      </c>
      <c r="H1333" s="79">
        <v>25000000</v>
      </c>
      <c r="I1333" s="79">
        <v>25000000</v>
      </c>
      <c r="J1333" s="75" t="s">
        <v>2072</v>
      </c>
      <c r="K1333" s="73" t="s">
        <v>1159</v>
      </c>
      <c r="L1333" s="73" t="s">
        <v>2397</v>
      </c>
    </row>
    <row r="1334" spans="2:12" ht="22.5">
      <c r="B1334" s="68">
        <v>41121500</v>
      </c>
      <c r="C1334" s="130" t="s">
        <v>1611</v>
      </c>
      <c r="D1334" s="73" t="s">
        <v>459</v>
      </c>
      <c r="E1334" s="74" t="s">
        <v>1477</v>
      </c>
      <c r="F1334" s="73" t="s">
        <v>53</v>
      </c>
      <c r="G1334" s="98" t="s">
        <v>2210</v>
      </c>
      <c r="H1334" s="79">
        <v>120000000</v>
      </c>
      <c r="I1334" s="79">
        <v>120000000</v>
      </c>
      <c r="J1334" s="75" t="s">
        <v>2072</v>
      </c>
      <c r="K1334" s="73" t="s">
        <v>1159</v>
      </c>
      <c r="L1334" s="73" t="s">
        <v>2397</v>
      </c>
    </row>
    <row r="1335" spans="2:12" ht="22.5">
      <c r="B1335" s="68" t="s">
        <v>1612</v>
      </c>
      <c r="C1335" s="130" t="s">
        <v>1613</v>
      </c>
      <c r="D1335" s="73" t="s">
        <v>983</v>
      </c>
      <c r="E1335" s="74" t="s">
        <v>1472</v>
      </c>
      <c r="F1335" s="73" t="s">
        <v>53</v>
      </c>
      <c r="G1335" s="98" t="s">
        <v>2210</v>
      </c>
      <c r="H1335" s="79">
        <v>90000000</v>
      </c>
      <c r="I1335" s="79">
        <v>90000000</v>
      </c>
      <c r="J1335" s="75" t="s">
        <v>2072</v>
      </c>
      <c r="K1335" s="73" t="s">
        <v>1159</v>
      </c>
      <c r="L1335" s="73" t="s">
        <v>2397</v>
      </c>
    </row>
    <row r="1336" spans="2:12" ht="22.5">
      <c r="B1336" s="68" t="s">
        <v>2697</v>
      </c>
      <c r="C1336" s="130" t="s">
        <v>1614</v>
      </c>
      <c r="D1336" s="73" t="s">
        <v>370</v>
      </c>
      <c r="E1336" s="74" t="s">
        <v>1468</v>
      </c>
      <c r="F1336" s="73" t="s">
        <v>48</v>
      </c>
      <c r="G1336" s="98" t="s">
        <v>2210</v>
      </c>
      <c r="H1336" s="79">
        <v>45000000</v>
      </c>
      <c r="I1336" s="79">
        <v>45000000</v>
      </c>
      <c r="J1336" s="75" t="s">
        <v>2072</v>
      </c>
      <c r="K1336" s="73" t="s">
        <v>1159</v>
      </c>
      <c r="L1336" s="73" t="s">
        <v>2397</v>
      </c>
    </row>
    <row r="1337" spans="2:12" ht="22.5">
      <c r="B1337" s="68" t="s">
        <v>1615</v>
      </c>
      <c r="C1337" s="132" t="s">
        <v>1616</v>
      </c>
      <c r="D1337" s="73" t="s">
        <v>348</v>
      </c>
      <c r="E1337" s="73" t="s">
        <v>1477</v>
      </c>
      <c r="F1337" s="73" t="s">
        <v>48</v>
      </c>
      <c r="G1337" s="97" t="s">
        <v>2210</v>
      </c>
      <c r="H1337" s="79">
        <v>6000000</v>
      </c>
      <c r="I1337" s="79">
        <v>6000000</v>
      </c>
      <c r="J1337" s="75" t="s">
        <v>2072</v>
      </c>
      <c r="K1337" s="73" t="s">
        <v>1159</v>
      </c>
      <c r="L1337" s="73" t="s">
        <v>2397</v>
      </c>
    </row>
    <row r="1338" spans="2:12" ht="22.5">
      <c r="B1338" s="68" t="s">
        <v>1615</v>
      </c>
      <c r="C1338" s="132" t="s">
        <v>1617</v>
      </c>
      <c r="D1338" s="73" t="s">
        <v>372</v>
      </c>
      <c r="E1338" s="73" t="s">
        <v>1470</v>
      </c>
      <c r="F1338" s="73" t="s">
        <v>53</v>
      </c>
      <c r="G1338" s="97" t="s">
        <v>2210</v>
      </c>
      <c r="H1338" s="79">
        <v>60000000</v>
      </c>
      <c r="I1338" s="79">
        <v>60000000</v>
      </c>
      <c r="J1338" s="75" t="s">
        <v>2072</v>
      </c>
      <c r="K1338" s="73" t="s">
        <v>1159</v>
      </c>
      <c r="L1338" s="73" t="s">
        <v>2397</v>
      </c>
    </row>
    <row r="1339" spans="2:12" ht="22.5">
      <c r="B1339" s="68" t="s">
        <v>2698</v>
      </c>
      <c r="C1339" s="132" t="s">
        <v>1618</v>
      </c>
      <c r="D1339" s="73" t="s">
        <v>389</v>
      </c>
      <c r="E1339" s="73" t="s">
        <v>1480</v>
      </c>
      <c r="F1339" s="73" t="s">
        <v>387</v>
      </c>
      <c r="G1339" s="97" t="s">
        <v>2243</v>
      </c>
      <c r="H1339" s="79">
        <v>449099255</v>
      </c>
      <c r="I1339" s="79">
        <v>449099255</v>
      </c>
      <c r="J1339" s="75" t="s">
        <v>2072</v>
      </c>
      <c r="K1339" s="73" t="s">
        <v>1159</v>
      </c>
      <c r="L1339" s="73" t="s">
        <v>2397</v>
      </c>
    </row>
    <row r="1340" spans="2:12" ht="22.5">
      <c r="B1340" s="68" t="s">
        <v>2698</v>
      </c>
      <c r="C1340" s="132" t="s">
        <v>1619</v>
      </c>
      <c r="D1340" s="73" t="s">
        <v>389</v>
      </c>
      <c r="E1340" s="73" t="s">
        <v>1480</v>
      </c>
      <c r="F1340" s="73" t="s">
        <v>387</v>
      </c>
      <c r="G1340" s="97" t="s">
        <v>2243</v>
      </c>
      <c r="H1340" s="79">
        <v>485154312</v>
      </c>
      <c r="I1340" s="79">
        <v>485154312</v>
      </c>
      <c r="J1340" s="75" t="s">
        <v>2072</v>
      </c>
      <c r="K1340" s="73" t="s">
        <v>1159</v>
      </c>
      <c r="L1340" s="73" t="s">
        <v>2397</v>
      </c>
    </row>
    <row r="1341" spans="2:12" ht="22.5">
      <c r="B1341" s="68" t="s">
        <v>2698</v>
      </c>
      <c r="C1341" s="132" t="s">
        <v>1620</v>
      </c>
      <c r="D1341" s="73" t="s">
        <v>389</v>
      </c>
      <c r="E1341" s="73" t="s">
        <v>1480</v>
      </c>
      <c r="F1341" s="73" t="s">
        <v>387</v>
      </c>
      <c r="G1341" s="97" t="s">
        <v>2243</v>
      </c>
      <c r="H1341" s="79">
        <v>131868800</v>
      </c>
      <c r="I1341" s="79">
        <v>131868800</v>
      </c>
      <c r="J1341" s="75" t="s">
        <v>2072</v>
      </c>
      <c r="K1341" s="73" t="s">
        <v>1159</v>
      </c>
      <c r="L1341" s="73" t="s">
        <v>2397</v>
      </c>
    </row>
    <row r="1342" spans="2:12" ht="22.5">
      <c r="B1342" s="68" t="s">
        <v>2698</v>
      </c>
      <c r="C1342" s="132" t="s">
        <v>1621</v>
      </c>
      <c r="D1342" s="73" t="s">
        <v>389</v>
      </c>
      <c r="E1342" s="73" t="s">
        <v>1480</v>
      </c>
      <c r="F1342" s="73" t="s">
        <v>387</v>
      </c>
      <c r="G1342" s="97" t="s">
        <v>2243</v>
      </c>
      <c r="H1342" s="79">
        <v>222720000</v>
      </c>
      <c r="I1342" s="79">
        <v>222720000</v>
      </c>
      <c r="J1342" s="75" t="s">
        <v>2072</v>
      </c>
      <c r="K1342" s="73" t="s">
        <v>1159</v>
      </c>
      <c r="L1342" s="73" t="s">
        <v>2397</v>
      </c>
    </row>
    <row r="1343" spans="2:12" ht="22.5">
      <c r="B1343" s="68" t="s">
        <v>2699</v>
      </c>
      <c r="C1343" s="132" t="s">
        <v>1622</v>
      </c>
      <c r="D1343" s="73" t="s">
        <v>389</v>
      </c>
      <c r="E1343" s="73" t="s">
        <v>1480</v>
      </c>
      <c r="F1343" s="73" t="s">
        <v>387</v>
      </c>
      <c r="G1343" s="97" t="s">
        <v>2243</v>
      </c>
      <c r="H1343" s="79">
        <v>600000000</v>
      </c>
      <c r="I1343" s="79">
        <v>600000000</v>
      </c>
      <c r="J1343" s="75" t="s">
        <v>2072</v>
      </c>
      <c r="K1343" s="73" t="s">
        <v>1159</v>
      </c>
      <c r="L1343" s="73" t="s">
        <v>2397</v>
      </c>
    </row>
    <row r="1344" spans="2:12" ht="22.5">
      <c r="B1344" s="68" t="s">
        <v>2699</v>
      </c>
      <c r="C1344" s="132" t="s">
        <v>1623</v>
      </c>
      <c r="D1344" s="73" t="s">
        <v>389</v>
      </c>
      <c r="E1344" s="73" t="s">
        <v>1480</v>
      </c>
      <c r="F1344" s="73" t="s">
        <v>387</v>
      </c>
      <c r="G1344" s="97" t="s">
        <v>2243</v>
      </c>
      <c r="H1344" s="79">
        <v>860720000</v>
      </c>
      <c r="I1344" s="79">
        <v>860720000</v>
      </c>
      <c r="J1344" s="75" t="s">
        <v>2072</v>
      </c>
      <c r="K1344" s="73" t="s">
        <v>1159</v>
      </c>
      <c r="L1344" s="73" t="s">
        <v>2397</v>
      </c>
    </row>
    <row r="1345" spans="2:12" ht="22.5">
      <c r="B1345" s="68" t="s">
        <v>2699</v>
      </c>
      <c r="C1345" s="132" t="s">
        <v>1624</v>
      </c>
      <c r="D1345" s="73" t="s">
        <v>389</v>
      </c>
      <c r="E1345" s="73" t="s">
        <v>1480</v>
      </c>
      <c r="F1345" s="73" t="s">
        <v>387</v>
      </c>
      <c r="G1345" s="97" t="s">
        <v>2243</v>
      </c>
      <c r="H1345" s="79">
        <v>550000000</v>
      </c>
      <c r="I1345" s="79">
        <v>550000000</v>
      </c>
      <c r="J1345" s="75" t="s">
        <v>2072</v>
      </c>
      <c r="K1345" s="73" t="s">
        <v>1159</v>
      </c>
      <c r="L1345" s="73" t="s">
        <v>2397</v>
      </c>
    </row>
    <row r="1346" spans="2:12" ht="22.5">
      <c r="B1346" s="68" t="s">
        <v>2700</v>
      </c>
      <c r="C1346" s="132" t="s">
        <v>1625</v>
      </c>
      <c r="D1346" s="73" t="s">
        <v>389</v>
      </c>
      <c r="E1346" s="73" t="s">
        <v>1480</v>
      </c>
      <c r="F1346" s="73" t="s">
        <v>387</v>
      </c>
      <c r="G1346" s="97" t="s">
        <v>2243</v>
      </c>
      <c r="H1346" s="79">
        <v>556800000</v>
      </c>
      <c r="I1346" s="79">
        <v>556800000</v>
      </c>
      <c r="J1346" s="75" t="s">
        <v>2072</v>
      </c>
      <c r="K1346" s="73" t="s">
        <v>1159</v>
      </c>
      <c r="L1346" s="73" t="s">
        <v>2397</v>
      </c>
    </row>
    <row r="1347" spans="2:12" ht="22.5">
      <c r="B1347" s="68" t="s">
        <v>2700</v>
      </c>
      <c r="C1347" s="132" t="s">
        <v>1626</v>
      </c>
      <c r="D1347" s="73" t="s">
        <v>389</v>
      </c>
      <c r="E1347" s="73" t="s">
        <v>1480</v>
      </c>
      <c r="F1347" s="73" t="s">
        <v>387</v>
      </c>
      <c r="G1347" s="97" t="s">
        <v>2243</v>
      </c>
      <c r="H1347" s="79">
        <v>556800000</v>
      </c>
      <c r="I1347" s="79">
        <v>556800000</v>
      </c>
      <c r="J1347" s="75" t="s">
        <v>2072</v>
      </c>
      <c r="K1347" s="73" t="s">
        <v>1159</v>
      </c>
      <c r="L1347" s="73" t="s">
        <v>2397</v>
      </c>
    </row>
    <row r="1348" spans="2:12" ht="22.5">
      <c r="B1348" s="68" t="s">
        <v>2701</v>
      </c>
      <c r="C1348" s="132" t="s">
        <v>1627</v>
      </c>
      <c r="D1348" s="73" t="s">
        <v>389</v>
      </c>
      <c r="E1348" s="73" t="s">
        <v>1480</v>
      </c>
      <c r="F1348" s="73" t="s">
        <v>387</v>
      </c>
      <c r="G1348" s="97" t="s">
        <v>2243</v>
      </c>
      <c r="H1348" s="79">
        <v>901255400</v>
      </c>
      <c r="I1348" s="79">
        <v>901255400</v>
      </c>
      <c r="J1348" s="75" t="s">
        <v>2072</v>
      </c>
      <c r="K1348" s="73" t="s">
        <v>1159</v>
      </c>
      <c r="L1348" s="73" t="s">
        <v>2397</v>
      </c>
    </row>
    <row r="1349" spans="2:12" ht="22.5">
      <c r="B1349" s="68" t="s">
        <v>2701</v>
      </c>
      <c r="C1349" s="132" t="s">
        <v>1628</v>
      </c>
      <c r="D1349" s="73" t="s">
        <v>389</v>
      </c>
      <c r="E1349" s="73" t="s">
        <v>1480</v>
      </c>
      <c r="F1349" s="73" t="s">
        <v>387</v>
      </c>
      <c r="G1349" s="97" t="s">
        <v>2243</v>
      </c>
      <c r="H1349" s="79">
        <v>477456000</v>
      </c>
      <c r="I1349" s="79">
        <v>477456000</v>
      </c>
      <c r="J1349" s="75" t="s">
        <v>2072</v>
      </c>
      <c r="K1349" s="73" t="s">
        <v>1159</v>
      </c>
      <c r="L1349" s="73" t="s">
        <v>2397</v>
      </c>
    </row>
    <row r="1350" spans="2:12" ht="22.5">
      <c r="B1350" s="68" t="s">
        <v>2701</v>
      </c>
      <c r="C1350" s="132" t="s">
        <v>1629</v>
      </c>
      <c r="D1350" s="73" t="s">
        <v>389</v>
      </c>
      <c r="E1350" s="73" t="s">
        <v>1480</v>
      </c>
      <c r="F1350" s="73" t="s">
        <v>387</v>
      </c>
      <c r="G1350" s="97" t="s">
        <v>2243</v>
      </c>
      <c r="H1350" s="79">
        <v>863800960</v>
      </c>
      <c r="I1350" s="79">
        <v>863800960</v>
      </c>
      <c r="J1350" s="75" t="s">
        <v>2072</v>
      </c>
      <c r="K1350" s="73" t="s">
        <v>1159</v>
      </c>
      <c r="L1350" s="73" t="s">
        <v>2397</v>
      </c>
    </row>
    <row r="1351" spans="2:12" ht="22.5">
      <c r="B1351" s="68" t="s">
        <v>1630</v>
      </c>
      <c r="C1351" s="116" t="s">
        <v>1631</v>
      </c>
      <c r="D1351" s="73" t="s">
        <v>389</v>
      </c>
      <c r="E1351" s="73" t="s">
        <v>1632</v>
      </c>
      <c r="F1351" s="73" t="s">
        <v>48</v>
      </c>
      <c r="G1351" s="97" t="s">
        <v>2243</v>
      </c>
      <c r="H1351" s="79">
        <v>60000000</v>
      </c>
      <c r="I1351" s="79">
        <v>60000000</v>
      </c>
      <c r="J1351" s="75" t="s">
        <v>2072</v>
      </c>
      <c r="K1351" s="73" t="s">
        <v>1159</v>
      </c>
      <c r="L1351" s="73" t="s">
        <v>2397</v>
      </c>
    </row>
    <row r="1352" spans="2:12" ht="22.5">
      <c r="B1352" s="68" t="s">
        <v>1630</v>
      </c>
      <c r="C1352" s="138" t="s">
        <v>1633</v>
      </c>
      <c r="D1352" s="73" t="s">
        <v>389</v>
      </c>
      <c r="E1352" s="73" t="s">
        <v>1480</v>
      </c>
      <c r="F1352" s="73" t="s">
        <v>387</v>
      </c>
      <c r="G1352" s="97" t="s">
        <v>2243</v>
      </c>
      <c r="H1352" s="79">
        <v>5644800</v>
      </c>
      <c r="I1352" s="79">
        <v>5644800</v>
      </c>
      <c r="J1352" s="75" t="s">
        <v>2072</v>
      </c>
      <c r="K1352" s="73" t="s">
        <v>1159</v>
      </c>
      <c r="L1352" s="73" t="s">
        <v>2397</v>
      </c>
    </row>
    <row r="1353" spans="2:12" ht="22.5">
      <c r="B1353" s="68" t="s">
        <v>2702</v>
      </c>
      <c r="C1353" s="138" t="s">
        <v>1634</v>
      </c>
      <c r="D1353" s="73" t="s">
        <v>669</v>
      </c>
      <c r="E1353" s="73" t="s">
        <v>1468</v>
      </c>
      <c r="F1353" s="73" t="s">
        <v>387</v>
      </c>
      <c r="G1353" s="97" t="s">
        <v>2243</v>
      </c>
      <c r="H1353" s="79">
        <v>57000000</v>
      </c>
      <c r="I1353" s="79">
        <v>57000000</v>
      </c>
      <c r="J1353" s="75" t="s">
        <v>2072</v>
      </c>
      <c r="K1353" s="73" t="s">
        <v>1159</v>
      </c>
      <c r="L1353" s="73" t="s">
        <v>2397</v>
      </c>
    </row>
    <row r="1354" spans="2:12" ht="22.5">
      <c r="B1354" s="68" t="s">
        <v>1635</v>
      </c>
      <c r="C1354" s="138" t="s">
        <v>1636</v>
      </c>
      <c r="D1354" s="73" t="s">
        <v>1211</v>
      </c>
      <c r="E1354" s="73" t="s">
        <v>1488</v>
      </c>
      <c r="F1354" s="73" t="s">
        <v>53</v>
      </c>
      <c r="G1354" s="97" t="s">
        <v>2210</v>
      </c>
      <c r="H1354" s="79">
        <v>110000000.00000001</v>
      </c>
      <c r="I1354" s="79">
        <v>110000000.00000001</v>
      </c>
      <c r="J1354" s="75" t="s">
        <v>2072</v>
      </c>
      <c r="K1354" s="73" t="s">
        <v>1159</v>
      </c>
      <c r="L1354" s="73" t="s">
        <v>2397</v>
      </c>
    </row>
    <row r="1355" spans="2:12" ht="22.5">
      <c r="B1355" s="68" t="s">
        <v>2703</v>
      </c>
      <c r="C1355" s="138" t="s">
        <v>1637</v>
      </c>
      <c r="D1355" s="73" t="s">
        <v>983</v>
      </c>
      <c r="E1355" s="73" t="s">
        <v>1474</v>
      </c>
      <c r="F1355" s="73" t="s">
        <v>53</v>
      </c>
      <c r="G1355" s="97" t="s">
        <v>2210</v>
      </c>
      <c r="H1355" s="79">
        <v>58000000</v>
      </c>
      <c r="I1355" s="79">
        <v>58000000</v>
      </c>
      <c r="J1355" s="75" t="s">
        <v>2072</v>
      </c>
      <c r="K1355" s="73" t="s">
        <v>1159</v>
      </c>
      <c r="L1355" s="73" t="s">
        <v>2397</v>
      </c>
    </row>
    <row r="1356" spans="2:12" ht="22.5">
      <c r="B1356" s="68" t="s">
        <v>1638</v>
      </c>
      <c r="C1356" s="138" t="s">
        <v>1639</v>
      </c>
      <c r="D1356" s="73" t="s">
        <v>348</v>
      </c>
      <c r="E1356" s="73" t="s">
        <v>1640</v>
      </c>
      <c r="F1356" s="73" t="s">
        <v>48</v>
      </c>
      <c r="G1356" s="97" t="s">
        <v>2210</v>
      </c>
      <c r="H1356" s="79">
        <v>49999999.99999999</v>
      </c>
      <c r="I1356" s="79">
        <v>49999999.99999999</v>
      </c>
      <c r="J1356" s="75" t="s">
        <v>2072</v>
      </c>
      <c r="K1356" s="73" t="s">
        <v>1159</v>
      </c>
      <c r="L1356" s="73" t="s">
        <v>2397</v>
      </c>
    </row>
    <row r="1357" spans="2:12" ht="22.5">
      <c r="B1357" s="68" t="s">
        <v>1635</v>
      </c>
      <c r="C1357" s="138" t="s">
        <v>1641</v>
      </c>
      <c r="D1357" s="73" t="s">
        <v>372</v>
      </c>
      <c r="E1357" s="73" t="s">
        <v>1532</v>
      </c>
      <c r="F1357" s="73" t="s">
        <v>53</v>
      </c>
      <c r="G1357" s="97" t="s">
        <v>2210</v>
      </c>
      <c r="H1357" s="79">
        <v>100000000</v>
      </c>
      <c r="I1357" s="79">
        <v>100000000</v>
      </c>
      <c r="J1357" s="75" t="s">
        <v>2072</v>
      </c>
      <c r="K1357" s="73" t="s">
        <v>1159</v>
      </c>
      <c r="L1357" s="73" t="s">
        <v>2397</v>
      </c>
    </row>
    <row r="1358" spans="2:12" ht="22.5">
      <c r="B1358" s="68" t="s">
        <v>1635</v>
      </c>
      <c r="C1358" s="138" t="s">
        <v>1642</v>
      </c>
      <c r="D1358" s="73" t="s">
        <v>372</v>
      </c>
      <c r="E1358" s="73" t="s">
        <v>1488</v>
      </c>
      <c r="F1358" s="73" t="s">
        <v>53</v>
      </c>
      <c r="G1358" s="97" t="s">
        <v>2210</v>
      </c>
      <c r="H1358" s="79">
        <v>180000000</v>
      </c>
      <c r="I1358" s="79">
        <v>180000000</v>
      </c>
      <c r="J1358" s="75" t="s">
        <v>2072</v>
      </c>
      <c r="K1358" s="73" t="s">
        <v>1159</v>
      </c>
      <c r="L1358" s="73" t="s">
        <v>2397</v>
      </c>
    </row>
    <row r="1359" spans="2:12" ht="22.5">
      <c r="B1359" s="68" t="s">
        <v>1643</v>
      </c>
      <c r="C1359" s="137" t="s">
        <v>1644</v>
      </c>
      <c r="D1359" s="73" t="s">
        <v>1027</v>
      </c>
      <c r="E1359" s="73" t="s">
        <v>1468</v>
      </c>
      <c r="F1359" s="73" t="s">
        <v>387</v>
      </c>
      <c r="G1359" s="97" t="s">
        <v>2243</v>
      </c>
      <c r="H1359" s="79">
        <v>104500000</v>
      </c>
      <c r="I1359" s="79">
        <v>104500000</v>
      </c>
      <c r="J1359" s="75" t="s">
        <v>2072</v>
      </c>
      <c r="K1359" s="73" t="s">
        <v>1159</v>
      </c>
      <c r="L1359" s="73" t="s">
        <v>2397</v>
      </c>
    </row>
    <row r="1360" spans="2:12" ht="22.5">
      <c r="B1360" s="68">
        <v>23181800</v>
      </c>
      <c r="C1360" s="130" t="s">
        <v>1645</v>
      </c>
      <c r="D1360" s="73" t="s">
        <v>348</v>
      </c>
      <c r="E1360" s="73" t="s">
        <v>1474</v>
      </c>
      <c r="F1360" s="73" t="s">
        <v>48</v>
      </c>
      <c r="G1360" s="97" t="s">
        <v>2210</v>
      </c>
      <c r="H1360" s="79">
        <v>5000000</v>
      </c>
      <c r="I1360" s="79">
        <v>5000000</v>
      </c>
      <c r="J1360" s="75" t="s">
        <v>2072</v>
      </c>
      <c r="K1360" s="73" t="s">
        <v>1159</v>
      </c>
      <c r="L1360" s="73" t="s">
        <v>2397</v>
      </c>
    </row>
    <row r="1361" spans="2:12" ht="22.5">
      <c r="B1361" s="68">
        <v>23181800</v>
      </c>
      <c r="C1361" s="130" t="s">
        <v>1646</v>
      </c>
      <c r="D1361" s="73" t="s">
        <v>459</v>
      </c>
      <c r="E1361" s="73" t="s">
        <v>1477</v>
      </c>
      <c r="F1361" s="73" t="s">
        <v>48</v>
      </c>
      <c r="G1361" s="97" t="s">
        <v>2243</v>
      </c>
      <c r="H1361" s="79">
        <v>16000000</v>
      </c>
      <c r="I1361" s="79">
        <v>16000000</v>
      </c>
      <c r="J1361" s="75" t="s">
        <v>2072</v>
      </c>
      <c r="K1361" s="73" t="s">
        <v>1159</v>
      </c>
      <c r="L1361" s="73" t="s">
        <v>2397</v>
      </c>
    </row>
    <row r="1362" spans="2:12" ht="22.5">
      <c r="B1362" s="68" t="s">
        <v>2610</v>
      </c>
      <c r="C1362" s="130" t="s">
        <v>1647</v>
      </c>
      <c r="D1362" s="73" t="s">
        <v>383</v>
      </c>
      <c r="E1362" s="73" t="s">
        <v>1632</v>
      </c>
      <c r="F1362" s="73" t="s">
        <v>53</v>
      </c>
      <c r="G1362" s="97" t="s">
        <v>2243</v>
      </c>
      <c r="H1362" s="79">
        <v>127000000</v>
      </c>
      <c r="I1362" s="79">
        <v>127000000</v>
      </c>
      <c r="J1362" s="75" t="s">
        <v>2072</v>
      </c>
      <c r="K1362" s="73" t="s">
        <v>1159</v>
      </c>
      <c r="L1362" s="73" t="s">
        <v>2397</v>
      </c>
    </row>
    <row r="1363" spans="2:12" ht="22.5">
      <c r="B1363" s="68">
        <v>43191500</v>
      </c>
      <c r="C1363" s="130" t="s">
        <v>1648</v>
      </c>
      <c r="D1363" s="73" t="s">
        <v>1027</v>
      </c>
      <c r="E1363" s="73" t="s">
        <v>1649</v>
      </c>
      <c r="F1363" s="73" t="s">
        <v>48</v>
      </c>
      <c r="G1363" s="97" t="s">
        <v>2243</v>
      </c>
      <c r="H1363" s="79">
        <v>9000000</v>
      </c>
      <c r="I1363" s="79">
        <v>9000000</v>
      </c>
      <c r="J1363" s="75" t="s">
        <v>2072</v>
      </c>
      <c r="K1363" s="73" t="s">
        <v>1159</v>
      </c>
      <c r="L1363" s="73" t="s">
        <v>2397</v>
      </c>
    </row>
    <row r="1364" spans="2:12" ht="22.5">
      <c r="B1364" s="68" t="s">
        <v>298</v>
      </c>
      <c r="C1364" s="138" t="s">
        <v>1650</v>
      </c>
      <c r="D1364" s="73" t="s">
        <v>372</v>
      </c>
      <c r="E1364" s="73" t="s">
        <v>1651</v>
      </c>
      <c r="F1364" s="73" t="s">
        <v>48</v>
      </c>
      <c r="G1364" s="97" t="s">
        <v>2210</v>
      </c>
      <c r="H1364" s="79">
        <v>40000000</v>
      </c>
      <c r="I1364" s="79">
        <v>40000000</v>
      </c>
      <c r="J1364" s="75" t="s">
        <v>2072</v>
      </c>
      <c r="K1364" s="73" t="s">
        <v>1159</v>
      </c>
      <c r="L1364" s="73" t="s">
        <v>2397</v>
      </c>
    </row>
    <row r="1365" spans="2:12" ht="22.5">
      <c r="B1365" s="68" t="s">
        <v>298</v>
      </c>
      <c r="C1365" s="138" t="s">
        <v>1652</v>
      </c>
      <c r="D1365" s="73" t="s">
        <v>348</v>
      </c>
      <c r="E1365" s="73" t="s">
        <v>1470</v>
      </c>
      <c r="F1365" s="73" t="s">
        <v>48</v>
      </c>
      <c r="G1365" s="97" t="s">
        <v>2243</v>
      </c>
      <c r="H1365" s="79">
        <v>10000000</v>
      </c>
      <c r="I1365" s="79">
        <v>10000000</v>
      </c>
      <c r="J1365" s="75" t="s">
        <v>2072</v>
      </c>
      <c r="K1365" s="73" t="s">
        <v>1159</v>
      </c>
      <c r="L1365" s="73" t="s">
        <v>2397</v>
      </c>
    </row>
    <row r="1366" spans="2:12" ht="22.5">
      <c r="B1366" s="68" t="s">
        <v>298</v>
      </c>
      <c r="C1366" s="138" t="s">
        <v>1653</v>
      </c>
      <c r="D1366" s="73" t="s">
        <v>459</v>
      </c>
      <c r="E1366" s="73" t="s">
        <v>1470</v>
      </c>
      <c r="F1366" s="73" t="s">
        <v>48</v>
      </c>
      <c r="G1366" s="97" t="s">
        <v>2243</v>
      </c>
      <c r="H1366" s="79">
        <v>2800000</v>
      </c>
      <c r="I1366" s="79">
        <v>2800000</v>
      </c>
      <c r="J1366" s="75" t="s">
        <v>2072</v>
      </c>
      <c r="K1366" s="73" t="s">
        <v>1159</v>
      </c>
      <c r="L1366" s="73" t="s">
        <v>2397</v>
      </c>
    </row>
    <row r="1367" spans="2:12" ht="22.5">
      <c r="B1367" s="68" t="s">
        <v>298</v>
      </c>
      <c r="C1367" s="138" t="s">
        <v>1654</v>
      </c>
      <c r="D1367" s="73" t="s">
        <v>370</v>
      </c>
      <c r="E1367" s="73" t="s">
        <v>1474</v>
      </c>
      <c r="F1367" s="73" t="s">
        <v>53</v>
      </c>
      <c r="G1367" s="97" t="s">
        <v>2243</v>
      </c>
      <c r="H1367" s="79">
        <v>65000000</v>
      </c>
      <c r="I1367" s="79">
        <v>65000000</v>
      </c>
      <c r="J1367" s="75" t="s">
        <v>2072</v>
      </c>
      <c r="K1367" s="73" t="s">
        <v>1159</v>
      </c>
      <c r="L1367" s="73" t="s">
        <v>2397</v>
      </c>
    </row>
    <row r="1368" spans="2:12" ht="22.5">
      <c r="B1368" s="68" t="s">
        <v>298</v>
      </c>
      <c r="C1368" s="138" t="s">
        <v>1655</v>
      </c>
      <c r="D1368" s="73" t="s">
        <v>370</v>
      </c>
      <c r="E1368" s="73" t="s">
        <v>1474</v>
      </c>
      <c r="F1368" s="73" t="s">
        <v>48</v>
      </c>
      <c r="G1368" s="97" t="s">
        <v>2210</v>
      </c>
      <c r="H1368" s="79">
        <v>11000000</v>
      </c>
      <c r="I1368" s="79">
        <v>11000000</v>
      </c>
      <c r="J1368" s="75" t="s">
        <v>2072</v>
      </c>
      <c r="K1368" s="73" t="s">
        <v>1159</v>
      </c>
      <c r="L1368" s="73" t="s">
        <v>2397</v>
      </c>
    </row>
    <row r="1369" spans="2:12" ht="22.5">
      <c r="B1369" s="68" t="s">
        <v>298</v>
      </c>
      <c r="C1369" s="138" t="s">
        <v>1656</v>
      </c>
      <c r="D1369" s="73" t="s">
        <v>348</v>
      </c>
      <c r="E1369" s="73" t="s">
        <v>1477</v>
      </c>
      <c r="F1369" s="73" t="s">
        <v>48</v>
      </c>
      <c r="G1369" s="97" t="s">
        <v>2210</v>
      </c>
      <c r="H1369" s="79">
        <v>4500000</v>
      </c>
      <c r="I1369" s="79">
        <v>4500000</v>
      </c>
      <c r="J1369" s="75" t="s">
        <v>2072</v>
      </c>
      <c r="K1369" s="73" t="s">
        <v>1159</v>
      </c>
      <c r="L1369" s="73" t="s">
        <v>2397</v>
      </c>
    </row>
    <row r="1370" spans="2:12" ht="22.5">
      <c r="B1370" s="68" t="s">
        <v>298</v>
      </c>
      <c r="C1370" s="138" t="s">
        <v>1657</v>
      </c>
      <c r="D1370" s="73" t="s">
        <v>459</v>
      </c>
      <c r="E1370" s="73" t="s">
        <v>1470</v>
      </c>
      <c r="F1370" s="73" t="s">
        <v>48</v>
      </c>
      <c r="G1370" s="97" t="s">
        <v>2210</v>
      </c>
      <c r="H1370" s="79">
        <v>5000000</v>
      </c>
      <c r="I1370" s="79">
        <v>5000000</v>
      </c>
      <c r="J1370" s="75" t="s">
        <v>2072</v>
      </c>
      <c r="K1370" s="73" t="s">
        <v>1159</v>
      </c>
      <c r="L1370" s="73" t="s">
        <v>2397</v>
      </c>
    </row>
    <row r="1371" spans="2:12" ht="22.5">
      <c r="B1371" s="68" t="s">
        <v>1086</v>
      </c>
      <c r="C1371" s="134" t="s">
        <v>1658</v>
      </c>
      <c r="D1371" s="73" t="s">
        <v>389</v>
      </c>
      <c r="E1371" s="73" t="s">
        <v>1480</v>
      </c>
      <c r="F1371" s="73" t="s">
        <v>53</v>
      </c>
      <c r="G1371" s="97" t="s">
        <v>2243</v>
      </c>
      <c r="H1371" s="79">
        <v>250000000</v>
      </c>
      <c r="I1371" s="79">
        <v>250000000</v>
      </c>
      <c r="J1371" s="75" t="s">
        <v>2072</v>
      </c>
      <c r="K1371" s="73" t="s">
        <v>1159</v>
      </c>
      <c r="L1371" s="73" t="s">
        <v>2397</v>
      </c>
    </row>
    <row r="1372" spans="2:12" ht="22.5">
      <c r="B1372" s="68" t="s">
        <v>1659</v>
      </c>
      <c r="C1372" s="130" t="s">
        <v>1660</v>
      </c>
      <c r="D1372" s="73" t="s">
        <v>383</v>
      </c>
      <c r="E1372" s="73" t="s">
        <v>1661</v>
      </c>
      <c r="F1372" s="73" t="s">
        <v>48</v>
      </c>
      <c r="G1372" s="97" t="s">
        <v>2243</v>
      </c>
      <c r="H1372" s="79">
        <v>3990000</v>
      </c>
      <c r="I1372" s="79">
        <v>3990000</v>
      </c>
      <c r="J1372" s="75" t="s">
        <v>2072</v>
      </c>
      <c r="K1372" s="73" t="s">
        <v>1159</v>
      </c>
      <c r="L1372" s="73" t="s">
        <v>2397</v>
      </c>
    </row>
    <row r="1373" spans="2:12" ht="22.5">
      <c r="B1373" s="68" t="s">
        <v>1659</v>
      </c>
      <c r="C1373" s="138" t="s">
        <v>1662</v>
      </c>
      <c r="D1373" s="73" t="s">
        <v>389</v>
      </c>
      <c r="E1373" s="73" t="s">
        <v>1480</v>
      </c>
      <c r="F1373" s="73" t="s">
        <v>48</v>
      </c>
      <c r="G1373" s="97" t="s">
        <v>2243</v>
      </c>
      <c r="H1373" s="79">
        <v>44242145</v>
      </c>
      <c r="I1373" s="79">
        <v>44242145</v>
      </c>
      <c r="J1373" s="75" t="s">
        <v>2072</v>
      </c>
      <c r="K1373" s="73" t="s">
        <v>1159</v>
      </c>
      <c r="L1373" s="73" t="s">
        <v>2397</v>
      </c>
    </row>
    <row r="1374" spans="2:12" ht="22.5">
      <c r="B1374" s="68">
        <v>80111601</v>
      </c>
      <c r="C1374" s="130" t="s">
        <v>1663</v>
      </c>
      <c r="D1374" s="73" t="s">
        <v>389</v>
      </c>
      <c r="E1374" s="73" t="s">
        <v>1480</v>
      </c>
      <c r="F1374" s="73" t="s">
        <v>53</v>
      </c>
      <c r="G1374" s="97" t="s">
        <v>2243</v>
      </c>
      <c r="H1374" s="79">
        <v>2618855088.81</v>
      </c>
      <c r="I1374" s="79">
        <v>2618855088.81</v>
      </c>
      <c r="J1374" s="75" t="s">
        <v>2072</v>
      </c>
      <c r="K1374" s="73" t="s">
        <v>1159</v>
      </c>
      <c r="L1374" s="73" t="s">
        <v>2397</v>
      </c>
    </row>
    <row r="1375" spans="2:12" ht="22.5">
      <c r="B1375" s="68" t="s">
        <v>1664</v>
      </c>
      <c r="C1375" s="137" t="s">
        <v>1665</v>
      </c>
      <c r="D1375" s="73" t="s">
        <v>389</v>
      </c>
      <c r="E1375" s="73" t="s">
        <v>1666</v>
      </c>
      <c r="F1375" s="73" t="s">
        <v>48</v>
      </c>
      <c r="G1375" s="97" t="s">
        <v>2243</v>
      </c>
      <c r="H1375" s="79">
        <v>50750348</v>
      </c>
      <c r="I1375" s="79">
        <v>50750348</v>
      </c>
      <c r="J1375" s="75" t="s">
        <v>2072</v>
      </c>
      <c r="K1375" s="73" t="s">
        <v>1159</v>
      </c>
      <c r="L1375" s="73" t="s">
        <v>2397</v>
      </c>
    </row>
    <row r="1376" spans="2:12" ht="22.5">
      <c r="B1376" s="68" t="s">
        <v>2704</v>
      </c>
      <c r="C1376" s="138" t="s">
        <v>1667</v>
      </c>
      <c r="D1376" s="73" t="s">
        <v>983</v>
      </c>
      <c r="E1376" s="73" t="s">
        <v>1468</v>
      </c>
      <c r="F1376" s="73" t="s">
        <v>48</v>
      </c>
      <c r="G1376" s="97" t="s">
        <v>2210</v>
      </c>
      <c r="H1376" s="79">
        <v>12500000</v>
      </c>
      <c r="I1376" s="79">
        <v>12500000</v>
      </c>
      <c r="J1376" s="75" t="s">
        <v>2072</v>
      </c>
      <c r="K1376" s="73" t="s">
        <v>1159</v>
      </c>
      <c r="L1376" s="73" t="s">
        <v>2397</v>
      </c>
    </row>
    <row r="1377" spans="2:12" ht="22.5">
      <c r="B1377" s="68" t="s">
        <v>2705</v>
      </c>
      <c r="C1377" s="138" t="s">
        <v>1668</v>
      </c>
      <c r="D1377" s="73" t="s">
        <v>459</v>
      </c>
      <c r="E1377" s="73" t="s">
        <v>1468</v>
      </c>
      <c r="F1377" s="73" t="s">
        <v>387</v>
      </c>
      <c r="G1377" s="97" t="s">
        <v>2243</v>
      </c>
      <c r="H1377" s="79">
        <v>4000000</v>
      </c>
      <c r="I1377" s="79">
        <v>4000000</v>
      </c>
      <c r="J1377" s="75" t="s">
        <v>2072</v>
      </c>
      <c r="K1377" s="73" t="s">
        <v>1159</v>
      </c>
      <c r="L1377" s="73" t="s">
        <v>2397</v>
      </c>
    </row>
    <row r="1378" spans="2:12" ht="22.5">
      <c r="B1378" s="68" t="s">
        <v>2498</v>
      </c>
      <c r="C1378" s="138" t="s">
        <v>1669</v>
      </c>
      <c r="D1378" s="73" t="s">
        <v>389</v>
      </c>
      <c r="E1378" s="73" t="s">
        <v>1670</v>
      </c>
      <c r="F1378" s="73" t="s">
        <v>387</v>
      </c>
      <c r="G1378" s="97" t="s">
        <v>2243</v>
      </c>
      <c r="H1378" s="79">
        <v>21222000</v>
      </c>
      <c r="I1378" s="79">
        <v>21222000</v>
      </c>
      <c r="J1378" s="75" t="s">
        <v>2072</v>
      </c>
      <c r="K1378" s="73" t="s">
        <v>1159</v>
      </c>
      <c r="L1378" s="73" t="s">
        <v>2397</v>
      </c>
    </row>
    <row r="1379" spans="2:12" ht="22.5">
      <c r="B1379" s="68" t="s">
        <v>2706</v>
      </c>
      <c r="C1379" s="138" t="s">
        <v>1671</v>
      </c>
      <c r="D1379" s="73" t="s">
        <v>389</v>
      </c>
      <c r="E1379" s="73" t="s">
        <v>1670</v>
      </c>
      <c r="F1379" s="73" t="s">
        <v>387</v>
      </c>
      <c r="G1379" s="97" t="s">
        <v>2243</v>
      </c>
      <c r="H1379" s="79">
        <v>39791250</v>
      </c>
      <c r="I1379" s="79">
        <v>39791250</v>
      </c>
      <c r="J1379" s="75" t="s">
        <v>2072</v>
      </c>
      <c r="K1379" s="73" t="s">
        <v>1159</v>
      </c>
      <c r="L1379" s="73" t="s">
        <v>2397</v>
      </c>
    </row>
    <row r="1380" spans="2:12" ht="22.5">
      <c r="B1380" s="68">
        <v>86131500</v>
      </c>
      <c r="C1380" s="137" t="s">
        <v>1672</v>
      </c>
      <c r="D1380" s="76" t="s">
        <v>389</v>
      </c>
      <c r="E1380" s="73" t="s">
        <v>1670</v>
      </c>
      <c r="F1380" s="73" t="s">
        <v>387</v>
      </c>
      <c r="G1380" s="97" t="s">
        <v>2210</v>
      </c>
      <c r="H1380" s="79">
        <v>32000000</v>
      </c>
      <c r="I1380" s="79">
        <v>32000000</v>
      </c>
      <c r="J1380" s="75" t="s">
        <v>2072</v>
      </c>
      <c r="K1380" s="73" t="s">
        <v>1159</v>
      </c>
      <c r="L1380" s="73" t="s">
        <v>2397</v>
      </c>
    </row>
    <row r="1381" spans="2:12" ht="22.5">
      <c r="B1381" s="68" t="s">
        <v>1630</v>
      </c>
      <c r="C1381" s="137" t="s">
        <v>1673</v>
      </c>
      <c r="D1381" s="73" t="s">
        <v>983</v>
      </c>
      <c r="E1381" s="73" t="s">
        <v>1532</v>
      </c>
      <c r="F1381" s="73" t="s">
        <v>48</v>
      </c>
      <c r="G1381" s="97" t="s">
        <v>2243</v>
      </c>
      <c r="H1381" s="79">
        <v>50000000</v>
      </c>
      <c r="I1381" s="79">
        <v>50000000</v>
      </c>
      <c r="J1381" s="75" t="s">
        <v>2072</v>
      </c>
      <c r="K1381" s="73" t="s">
        <v>1159</v>
      </c>
      <c r="L1381" s="73" t="s">
        <v>2397</v>
      </c>
    </row>
    <row r="1382" spans="2:12" ht="22.5">
      <c r="B1382" s="68" t="s">
        <v>2707</v>
      </c>
      <c r="C1382" s="137" t="s">
        <v>1674</v>
      </c>
      <c r="D1382" s="73" t="s">
        <v>372</v>
      </c>
      <c r="E1382" s="73" t="s">
        <v>1675</v>
      </c>
      <c r="F1382" s="73" t="s">
        <v>48</v>
      </c>
      <c r="G1382" s="97" t="s">
        <v>2243</v>
      </c>
      <c r="H1382" s="79">
        <v>60000000</v>
      </c>
      <c r="I1382" s="79">
        <v>60000000</v>
      </c>
      <c r="J1382" s="75" t="s">
        <v>2072</v>
      </c>
      <c r="K1382" s="73" t="s">
        <v>1159</v>
      </c>
      <c r="L1382" s="73" t="s">
        <v>2397</v>
      </c>
    </row>
    <row r="1383" spans="2:12" ht="22.5">
      <c r="B1383" s="68" t="s">
        <v>1676</v>
      </c>
      <c r="C1383" s="130" t="s">
        <v>1677</v>
      </c>
      <c r="D1383" s="73" t="s">
        <v>372</v>
      </c>
      <c r="E1383" s="73" t="s">
        <v>1678</v>
      </c>
      <c r="F1383" s="73" t="s">
        <v>376</v>
      </c>
      <c r="G1383" s="97" t="s">
        <v>2243</v>
      </c>
      <c r="H1383" s="79">
        <v>1308871867</v>
      </c>
      <c r="I1383" s="79">
        <v>1308871867</v>
      </c>
      <c r="J1383" s="75" t="s">
        <v>2400</v>
      </c>
      <c r="K1383" s="73" t="s">
        <v>2401</v>
      </c>
      <c r="L1383" s="73" t="s">
        <v>2397</v>
      </c>
    </row>
    <row r="1384" spans="2:12" ht="22.5">
      <c r="B1384" s="68">
        <v>82141500</v>
      </c>
      <c r="C1384" s="130" t="s">
        <v>1679</v>
      </c>
      <c r="D1384" s="73" t="s">
        <v>372</v>
      </c>
      <c r="E1384" s="73" t="s">
        <v>1532</v>
      </c>
      <c r="F1384" s="73" t="s">
        <v>376</v>
      </c>
      <c r="G1384" s="97" t="s">
        <v>2243</v>
      </c>
      <c r="H1384" s="79">
        <v>2855500000</v>
      </c>
      <c r="I1384" s="79">
        <v>2855500000</v>
      </c>
      <c r="J1384" s="75" t="s">
        <v>2115</v>
      </c>
      <c r="K1384" s="73" t="s">
        <v>2401</v>
      </c>
      <c r="L1384" s="73" t="s">
        <v>2397</v>
      </c>
    </row>
    <row r="1385" spans="2:12" ht="22.5">
      <c r="B1385" s="68">
        <v>82141500</v>
      </c>
      <c r="C1385" s="132" t="s">
        <v>1680</v>
      </c>
      <c r="D1385" s="73" t="s">
        <v>389</v>
      </c>
      <c r="E1385" s="73" t="s">
        <v>1670</v>
      </c>
      <c r="F1385" s="73" t="s">
        <v>387</v>
      </c>
      <c r="G1385" s="97" t="s">
        <v>2243</v>
      </c>
      <c r="H1385" s="79">
        <v>162532494</v>
      </c>
      <c r="I1385" s="79">
        <v>162532494</v>
      </c>
      <c r="J1385" s="75" t="s">
        <v>2072</v>
      </c>
      <c r="K1385" s="73" t="s">
        <v>1159</v>
      </c>
      <c r="L1385" s="73" t="s">
        <v>2397</v>
      </c>
    </row>
    <row r="1386" spans="2:12" ht="22.5">
      <c r="B1386" s="68">
        <v>82141500</v>
      </c>
      <c r="C1386" s="132" t="s">
        <v>1681</v>
      </c>
      <c r="D1386" s="73" t="s">
        <v>389</v>
      </c>
      <c r="E1386" s="73" t="s">
        <v>1670</v>
      </c>
      <c r="F1386" s="73" t="s">
        <v>387</v>
      </c>
      <c r="G1386" s="97" t="s">
        <v>2243</v>
      </c>
      <c r="H1386" s="79">
        <v>30000000</v>
      </c>
      <c r="I1386" s="79">
        <v>30000000</v>
      </c>
      <c r="J1386" s="75" t="s">
        <v>2072</v>
      </c>
      <c r="K1386" s="73" t="s">
        <v>1159</v>
      </c>
      <c r="L1386" s="73" t="s">
        <v>2397</v>
      </c>
    </row>
    <row r="1387" spans="2:12" ht="22.5">
      <c r="B1387" s="68">
        <v>25111500</v>
      </c>
      <c r="C1387" s="138" t="s">
        <v>1682</v>
      </c>
      <c r="D1387" s="73" t="s">
        <v>372</v>
      </c>
      <c r="E1387" s="73" t="s">
        <v>1632</v>
      </c>
      <c r="F1387" s="73" t="s">
        <v>376</v>
      </c>
      <c r="G1387" s="97" t="s">
        <v>2243</v>
      </c>
      <c r="H1387" s="79">
        <v>794279728</v>
      </c>
      <c r="I1387" s="79">
        <v>675099728</v>
      </c>
      <c r="J1387" s="75" t="s">
        <v>2115</v>
      </c>
      <c r="K1387" s="73" t="s">
        <v>2401</v>
      </c>
      <c r="L1387" s="73" t="s">
        <v>2397</v>
      </c>
    </row>
    <row r="1388" spans="2:12" ht="22.5">
      <c r="B1388" s="68" t="s">
        <v>298</v>
      </c>
      <c r="C1388" s="117" t="s">
        <v>1683</v>
      </c>
      <c r="D1388" s="73" t="s">
        <v>370</v>
      </c>
      <c r="E1388" s="73" t="s">
        <v>1477</v>
      </c>
      <c r="F1388" s="73" t="s">
        <v>53</v>
      </c>
      <c r="G1388" s="97" t="s">
        <v>2210</v>
      </c>
      <c r="H1388" s="79">
        <v>350000000</v>
      </c>
      <c r="I1388" s="79">
        <v>350000000</v>
      </c>
      <c r="J1388" s="75" t="s">
        <v>2072</v>
      </c>
      <c r="K1388" s="73" t="s">
        <v>1159</v>
      </c>
      <c r="L1388" s="73" t="s">
        <v>2397</v>
      </c>
    </row>
    <row r="1389" spans="2:12" ht="22.5">
      <c r="B1389" s="68" t="s">
        <v>1684</v>
      </c>
      <c r="C1389" s="137" t="s">
        <v>1685</v>
      </c>
      <c r="D1389" s="73" t="s">
        <v>372</v>
      </c>
      <c r="E1389" s="73" t="s">
        <v>1477</v>
      </c>
      <c r="F1389" s="73" t="s">
        <v>53</v>
      </c>
      <c r="G1389" s="97" t="s">
        <v>2243</v>
      </c>
      <c r="H1389" s="79">
        <v>400000000</v>
      </c>
      <c r="I1389" s="79">
        <v>400000000</v>
      </c>
      <c r="J1389" s="75" t="s">
        <v>2072</v>
      </c>
      <c r="K1389" s="73" t="s">
        <v>1159</v>
      </c>
      <c r="L1389" s="73" t="s">
        <v>2397</v>
      </c>
    </row>
    <row r="1390" spans="2:12" ht="22.5">
      <c r="B1390" s="68" t="s">
        <v>1684</v>
      </c>
      <c r="C1390" s="137" t="s">
        <v>1686</v>
      </c>
      <c r="D1390" s="73" t="s">
        <v>383</v>
      </c>
      <c r="E1390" s="73" t="s">
        <v>1488</v>
      </c>
      <c r="F1390" s="73" t="s">
        <v>48</v>
      </c>
      <c r="G1390" s="97" t="s">
        <v>2243</v>
      </c>
      <c r="H1390" s="79">
        <v>55000000</v>
      </c>
      <c r="I1390" s="79">
        <v>55000000</v>
      </c>
      <c r="J1390" s="75" t="s">
        <v>2072</v>
      </c>
      <c r="K1390" s="73" t="s">
        <v>1159</v>
      </c>
      <c r="L1390" s="73" t="s">
        <v>2397</v>
      </c>
    </row>
    <row r="1391" spans="2:12" ht="22.5">
      <c r="B1391" s="68" t="s">
        <v>1687</v>
      </c>
      <c r="C1391" s="138" t="s">
        <v>1688</v>
      </c>
      <c r="D1391" s="73" t="s">
        <v>669</v>
      </c>
      <c r="E1391" s="73" t="s">
        <v>1477</v>
      </c>
      <c r="F1391" s="73" t="s">
        <v>48</v>
      </c>
      <c r="G1391" s="97" t="s">
        <v>2243</v>
      </c>
      <c r="H1391" s="79">
        <v>13000000</v>
      </c>
      <c r="I1391" s="79">
        <v>13000000</v>
      </c>
      <c r="J1391" s="75" t="s">
        <v>2072</v>
      </c>
      <c r="K1391" s="73" t="s">
        <v>1159</v>
      </c>
      <c r="L1391" s="73" t="s">
        <v>2397</v>
      </c>
    </row>
    <row r="1392" spans="2:12" ht="22.5">
      <c r="B1392" s="68" t="s">
        <v>1689</v>
      </c>
      <c r="C1392" s="138" t="s">
        <v>1690</v>
      </c>
      <c r="D1392" s="73" t="s">
        <v>348</v>
      </c>
      <c r="E1392" s="73" t="s">
        <v>1640</v>
      </c>
      <c r="F1392" s="73" t="s">
        <v>48</v>
      </c>
      <c r="G1392" s="97" t="s">
        <v>2243</v>
      </c>
      <c r="H1392" s="79">
        <v>48329401</v>
      </c>
      <c r="I1392" s="79">
        <v>48329401</v>
      </c>
      <c r="J1392" s="75" t="s">
        <v>2072</v>
      </c>
      <c r="K1392" s="73" t="s">
        <v>1159</v>
      </c>
      <c r="L1392" s="73" t="s">
        <v>2397</v>
      </c>
    </row>
    <row r="1393" spans="2:12" ht="22.5">
      <c r="B1393" s="68" t="s">
        <v>1684</v>
      </c>
      <c r="C1393" s="137" t="s">
        <v>1691</v>
      </c>
      <c r="D1393" s="73" t="s">
        <v>348</v>
      </c>
      <c r="E1393" s="73" t="s">
        <v>1692</v>
      </c>
      <c r="F1393" s="73" t="s">
        <v>53</v>
      </c>
      <c r="G1393" s="97" t="s">
        <v>2243</v>
      </c>
      <c r="H1393" s="79">
        <v>300000000</v>
      </c>
      <c r="I1393" s="79">
        <v>300000000</v>
      </c>
      <c r="J1393" s="75" t="s">
        <v>2072</v>
      </c>
      <c r="K1393" s="73" t="s">
        <v>1159</v>
      </c>
      <c r="L1393" s="73" t="s">
        <v>2397</v>
      </c>
    </row>
    <row r="1394" spans="2:12" ht="22.5">
      <c r="B1394" s="68">
        <v>82141500</v>
      </c>
      <c r="C1394" s="137" t="s">
        <v>1693</v>
      </c>
      <c r="D1394" s="73" t="s">
        <v>372</v>
      </c>
      <c r="E1394" s="73" t="s">
        <v>1675</v>
      </c>
      <c r="F1394" s="73" t="s">
        <v>376</v>
      </c>
      <c r="G1394" s="97" t="s">
        <v>2243</v>
      </c>
      <c r="H1394" s="79">
        <v>1140000000</v>
      </c>
      <c r="I1394" s="79">
        <v>1140000000</v>
      </c>
      <c r="J1394" s="75" t="s">
        <v>2072</v>
      </c>
      <c r="K1394" s="73" t="s">
        <v>1159</v>
      </c>
      <c r="L1394" s="73" t="s">
        <v>2397</v>
      </c>
    </row>
    <row r="1395" spans="2:12" ht="22.5">
      <c r="B1395" s="68">
        <v>82141500</v>
      </c>
      <c r="C1395" s="137" t="s">
        <v>1694</v>
      </c>
      <c r="D1395" s="73" t="s">
        <v>389</v>
      </c>
      <c r="E1395" s="73" t="s">
        <v>1670</v>
      </c>
      <c r="F1395" s="73" t="s">
        <v>387</v>
      </c>
      <c r="G1395" s="97" t="s">
        <v>2243</v>
      </c>
      <c r="H1395" s="79">
        <v>1300000000</v>
      </c>
      <c r="I1395" s="79">
        <v>1300000000</v>
      </c>
      <c r="J1395" s="75" t="s">
        <v>2072</v>
      </c>
      <c r="K1395" s="73" t="s">
        <v>1159</v>
      </c>
      <c r="L1395" s="73" t="s">
        <v>2397</v>
      </c>
    </row>
    <row r="1396" spans="2:12" ht="22.5">
      <c r="B1396" s="68">
        <v>82141500</v>
      </c>
      <c r="C1396" s="137" t="s">
        <v>1695</v>
      </c>
      <c r="D1396" s="73" t="s">
        <v>372</v>
      </c>
      <c r="E1396" s="73" t="s">
        <v>1651</v>
      </c>
      <c r="F1396" s="73" t="s">
        <v>376</v>
      </c>
      <c r="G1396" s="97" t="s">
        <v>2243</v>
      </c>
      <c r="H1396" s="79">
        <v>1500000000</v>
      </c>
      <c r="I1396" s="79">
        <v>1500000000</v>
      </c>
      <c r="J1396" s="75" t="s">
        <v>2072</v>
      </c>
      <c r="K1396" s="73" t="s">
        <v>1159</v>
      </c>
      <c r="L1396" s="73" t="s">
        <v>2397</v>
      </c>
    </row>
    <row r="1397" spans="2:12" ht="22.5">
      <c r="B1397" s="68" t="s">
        <v>1466</v>
      </c>
      <c r="C1397" s="132" t="s">
        <v>1696</v>
      </c>
      <c r="D1397" s="73" t="s">
        <v>459</v>
      </c>
      <c r="E1397" s="73" t="s">
        <v>1477</v>
      </c>
      <c r="F1397" s="73" t="s">
        <v>48</v>
      </c>
      <c r="G1397" s="73" t="s">
        <v>2243</v>
      </c>
      <c r="H1397" s="79">
        <v>20000000</v>
      </c>
      <c r="I1397" s="79">
        <v>20000000</v>
      </c>
      <c r="J1397" s="75" t="s">
        <v>2072</v>
      </c>
      <c r="K1397" s="73" t="s">
        <v>1159</v>
      </c>
      <c r="L1397" s="73" t="s">
        <v>2397</v>
      </c>
    </row>
    <row r="1398" spans="2:12" ht="22.5">
      <c r="B1398" s="68" t="s">
        <v>1466</v>
      </c>
      <c r="C1398" s="132" t="s">
        <v>1697</v>
      </c>
      <c r="D1398" s="73" t="s">
        <v>370</v>
      </c>
      <c r="E1398" s="73" t="s">
        <v>1477</v>
      </c>
      <c r="F1398" s="73" t="s">
        <v>48</v>
      </c>
      <c r="G1398" s="73" t="s">
        <v>2243</v>
      </c>
      <c r="H1398" s="79">
        <v>20000000</v>
      </c>
      <c r="I1398" s="79">
        <v>20000000</v>
      </c>
      <c r="J1398" s="75" t="s">
        <v>2072</v>
      </c>
      <c r="K1398" s="73" t="s">
        <v>1159</v>
      </c>
      <c r="L1398" s="73" t="s">
        <v>2397</v>
      </c>
    </row>
    <row r="1399" spans="2:12" ht="22.5">
      <c r="B1399" s="68" t="s">
        <v>1466</v>
      </c>
      <c r="C1399" s="132" t="s">
        <v>1698</v>
      </c>
      <c r="D1399" s="73" t="s">
        <v>459</v>
      </c>
      <c r="E1399" s="73" t="s">
        <v>1470</v>
      </c>
      <c r="F1399" s="73" t="s">
        <v>387</v>
      </c>
      <c r="G1399" s="73" t="s">
        <v>2243</v>
      </c>
      <c r="H1399" s="79">
        <v>10000000</v>
      </c>
      <c r="I1399" s="79">
        <v>10000000</v>
      </c>
      <c r="J1399" s="75" t="s">
        <v>2072</v>
      </c>
      <c r="K1399" s="73" t="s">
        <v>1159</v>
      </c>
      <c r="L1399" s="73" t="s">
        <v>2397</v>
      </c>
    </row>
    <row r="1400" spans="2:12" ht="22.5">
      <c r="B1400" s="68">
        <v>82141500</v>
      </c>
      <c r="C1400" s="130" t="s">
        <v>1699</v>
      </c>
      <c r="D1400" s="73" t="s">
        <v>372</v>
      </c>
      <c r="E1400" s="73" t="s">
        <v>1472</v>
      </c>
      <c r="F1400" s="73" t="s">
        <v>53</v>
      </c>
      <c r="G1400" s="97" t="s">
        <v>2243</v>
      </c>
      <c r="H1400" s="79">
        <v>90000000</v>
      </c>
      <c r="I1400" s="79">
        <v>90000000</v>
      </c>
      <c r="J1400" s="75" t="s">
        <v>2072</v>
      </c>
      <c r="K1400" s="73" t="s">
        <v>1159</v>
      </c>
      <c r="L1400" s="73" t="s">
        <v>2397</v>
      </c>
    </row>
    <row r="1401" spans="2:12" ht="22.5">
      <c r="B1401" s="68">
        <v>55111500</v>
      </c>
      <c r="C1401" s="130" t="s">
        <v>1700</v>
      </c>
      <c r="D1401" s="73" t="s">
        <v>389</v>
      </c>
      <c r="E1401" s="73" t="s">
        <v>1640</v>
      </c>
      <c r="F1401" s="73" t="s">
        <v>48</v>
      </c>
      <c r="G1401" s="97" t="s">
        <v>2243</v>
      </c>
      <c r="H1401" s="79">
        <v>30000000</v>
      </c>
      <c r="I1401" s="79">
        <v>30000000</v>
      </c>
      <c r="J1401" s="75" t="s">
        <v>2072</v>
      </c>
      <c r="K1401" s="73" t="s">
        <v>1159</v>
      </c>
      <c r="L1401" s="73" t="s">
        <v>2397</v>
      </c>
    </row>
    <row r="1402" spans="2:12" ht="22.5">
      <c r="B1402" s="68" t="s">
        <v>1701</v>
      </c>
      <c r="C1402" s="130" t="s">
        <v>1702</v>
      </c>
      <c r="D1402" s="73" t="s">
        <v>389</v>
      </c>
      <c r="E1402" s="73" t="s">
        <v>1640</v>
      </c>
      <c r="F1402" s="73" t="s">
        <v>48</v>
      </c>
      <c r="G1402" s="97" t="s">
        <v>2243</v>
      </c>
      <c r="H1402" s="79">
        <v>45000000</v>
      </c>
      <c r="I1402" s="79">
        <v>45000000</v>
      </c>
      <c r="J1402" s="75" t="s">
        <v>2072</v>
      </c>
      <c r="K1402" s="73" t="s">
        <v>1159</v>
      </c>
      <c r="L1402" s="73" t="s">
        <v>2397</v>
      </c>
    </row>
    <row r="1403" spans="2:12" ht="22.5">
      <c r="B1403" s="68">
        <v>46171610</v>
      </c>
      <c r="C1403" s="138" t="s">
        <v>1703</v>
      </c>
      <c r="D1403" s="73" t="s">
        <v>370</v>
      </c>
      <c r="E1403" s="73" t="s">
        <v>1474</v>
      </c>
      <c r="F1403" s="73" t="s">
        <v>53</v>
      </c>
      <c r="G1403" s="97" t="s">
        <v>2243</v>
      </c>
      <c r="H1403" s="79">
        <v>100000000</v>
      </c>
      <c r="I1403" s="79">
        <v>100000000</v>
      </c>
      <c r="J1403" s="75" t="s">
        <v>2072</v>
      </c>
      <c r="K1403" s="73" t="s">
        <v>1159</v>
      </c>
      <c r="L1403" s="73" t="s">
        <v>2397</v>
      </c>
    </row>
    <row r="1404" spans="2:12" ht="22.5">
      <c r="B1404" s="68">
        <v>46171610</v>
      </c>
      <c r="C1404" s="134" t="s">
        <v>1704</v>
      </c>
      <c r="D1404" s="73" t="s">
        <v>370</v>
      </c>
      <c r="E1404" s="73" t="s">
        <v>1474</v>
      </c>
      <c r="F1404" s="73" t="s">
        <v>48</v>
      </c>
      <c r="G1404" s="97" t="s">
        <v>2210</v>
      </c>
      <c r="H1404" s="79">
        <v>60000000</v>
      </c>
      <c r="I1404" s="79">
        <v>60000000</v>
      </c>
      <c r="J1404" s="75" t="s">
        <v>2072</v>
      </c>
      <c r="K1404" s="73" t="s">
        <v>1159</v>
      </c>
      <c r="L1404" s="73" t="s">
        <v>2397</v>
      </c>
    </row>
    <row r="1405" spans="2:12" ht="22.5">
      <c r="B1405" s="68" t="s">
        <v>1705</v>
      </c>
      <c r="C1405" s="130" t="s">
        <v>1706</v>
      </c>
      <c r="D1405" s="73" t="s">
        <v>372</v>
      </c>
      <c r="E1405" s="73" t="s">
        <v>1472</v>
      </c>
      <c r="F1405" s="73" t="s">
        <v>48</v>
      </c>
      <c r="G1405" s="97" t="s">
        <v>2243</v>
      </c>
      <c r="H1405" s="79">
        <v>30000000</v>
      </c>
      <c r="I1405" s="79">
        <v>30000000</v>
      </c>
      <c r="J1405" s="75" t="s">
        <v>2072</v>
      </c>
      <c r="K1405" s="73" t="s">
        <v>1159</v>
      </c>
      <c r="L1405" s="73" t="s">
        <v>2397</v>
      </c>
    </row>
    <row r="1406" spans="2:12" ht="22.5">
      <c r="B1406" s="68">
        <v>82101800</v>
      </c>
      <c r="C1406" s="130" t="s">
        <v>1707</v>
      </c>
      <c r="D1406" s="73" t="s">
        <v>372</v>
      </c>
      <c r="E1406" s="73" t="s">
        <v>1474</v>
      </c>
      <c r="F1406" s="73" t="s">
        <v>48</v>
      </c>
      <c r="G1406" s="97" t="s">
        <v>2243</v>
      </c>
      <c r="H1406" s="79">
        <v>40000000</v>
      </c>
      <c r="I1406" s="79">
        <v>40000000</v>
      </c>
      <c r="J1406" s="75" t="s">
        <v>2072</v>
      </c>
      <c r="K1406" s="73" t="s">
        <v>1159</v>
      </c>
      <c r="L1406" s="73" t="s">
        <v>2397</v>
      </c>
    </row>
    <row r="1407" spans="2:12" ht="22.5">
      <c r="B1407" s="68">
        <v>82101500</v>
      </c>
      <c r="C1407" s="137" t="s">
        <v>1708</v>
      </c>
      <c r="D1407" s="73" t="s">
        <v>389</v>
      </c>
      <c r="E1407" s="73" t="s">
        <v>1640</v>
      </c>
      <c r="F1407" s="73" t="s">
        <v>48</v>
      </c>
      <c r="G1407" s="97" t="s">
        <v>2243</v>
      </c>
      <c r="H1407" s="79">
        <v>30000000</v>
      </c>
      <c r="I1407" s="79">
        <v>30000000</v>
      </c>
      <c r="J1407" s="75" t="s">
        <v>2072</v>
      </c>
      <c r="K1407" s="73" t="s">
        <v>1159</v>
      </c>
      <c r="L1407" s="73" t="s">
        <v>2397</v>
      </c>
    </row>
    <row r="1408" spans="2:12" ht="22.5">
      <c r="B1408" s="68" t="s">
        <v>2536</v>
      </c>
      <c r="C1408" s="139" t="s">
        <v>1709</v>
      </c>
      <c r="D1408" s="77" t="s">
        <v>348</v>
      </c>
      <c r="E1408" s="77" t="s">
        <v>1470</v>
      </c>
      <c r="F1408" s="73" t="s">
        <v>48</v>
      </c>
      <c r="G1408" s="97" t="s">
        <v>2243</v>
      </c>
      <c r="H1408" s="79">
        <v>30000000</v>
      </c>
      <c r="I1408" s="79">
        <v>30000000</v>
      </c>
      <c r="J1408" s="75" t="s">
        <v>2072</v>
      </c>
      <c r="K1408" s="73" t="s">
        <v>1159</v>
      </c>
      <c r="L1408" s="73" t="s">
        <v>2397</v>
      </c>
    </row>
    <row r="1409" spans="2:12" ht="22.5">
      <c r="B1409" s="68">
        <v>46171610</v>
      </c>
      <c r="C1409" s="130" t="s">
        <v>1710</v>
      </c>
      <c r="D1409" s="73" t="s">
        <v>370</v>
      </c>
      <c r="E1409" s="73" t="s">
        <v>1474</v>
      </c>
      <c r="F1409" s="73" t="s">
        <v>387</v>
      </c>
      <c r="G1409" s="97" t="s">
        <v>2243</v>
      </c>
      <c r="H1409" s="79">
        <v>60000000</v>
      </c>
      <c r="I1409" s="79">
        <v>60000000</v>
      </c>
      <c r="J1409" s="75" t="s">
        <v>2072</v>
      </c>
      <c r="K1409" s="73" t="s">
        <v>1159</v>
      </c>
      <c r="L1409" s="73" t="s">
        <v>2397</v>
      </c>
    </row>
    <row r="1410" spans="2:12" ht="22.5">
      <c r="B1410" s="68" t="s">
        <v>1711</v>
      </c>
      <c r="C1410" s="130" t="s">
        <v>1712</v>
      </c>
      <c r="D1410" s="73" t="s">
        <v>372</v>
      </c>
      <c r="E1410" s="73" t="s">
        <v>1675</v>
      </c>
      <c r="F1410" s="73" t="s">
        <v>53</v>
      </c>
      <c r="G1410" s="97" t="s">
        <v>2243</v>
      </c>
      <c r="H1410" s="79">
        <v>80000000</v>
      </c>
      <c r="I1410" s="79">
        <v>80000000</v>
      </c>
      <c r="J1410" s="75" t="s">
        <v>2072</v>
      </c>
      <c r="K1410" s="73" t="s">
        <v>1159</v>
      </c>
      <c r="L1410" s="73" t="s">
        <v>2397</v>
      </c>
    </row>
    <row r="1411" spans="2:12" ht="22.5">
      <c r="B1411" s="68">
        <v>72101500</v>
      </c>
      <c r="C1411" s="138" t="s">
        <v>1713</v>
      </c>
      <c r="D1411" s="73" t="s">
        <v>348</v>
      </c>
      <c r="E1411" s="73" t="s">
        <v>1484</v>
      </c>
      <c r="F1411" s="73" t="s">
        <v>53</v>
      </c>
      <c r="G1411" s="97" t="s">
        <v>2243</v>
      </c>
      <c r="H1411" s="79">
        <v>260000000</v>
      </c>
      <c r="I1411" s="79">
        <v>260000000</v>
      </c>
      <c r="J1411" s="75" t="s">
        <v>2072</v>
      </c>
      <c r="K1411" s="73" t="s">
        <v>1159</v>
      </c>
      <c r="L1411" s="73" t="s">
        <v>2397</v>
      </c>
    </row>
    <row r="1412" spans="2:12" ht="22.5">
      <c r="B1412" s="68">
        <v>72101500</v>
      </c>
      <c r="C1412" s="140" t="s">
        <v>1714</v>
      </c>
      <c r="D1412" s="73" t="s">
        <v>372</v>
      </c>
      <c r="E1412" s="73" t="s">
        <v>1477</v>
      </c>
      <c r="F1412" s="73" t="s">
        <v>376</v>
      </c>
      <c r="G1412" s="97" t="s">
        <v>2243</v>
      </c>
      <c r="H1412" s="79">
        <v>1400000000</v>
      </c>
      <c r="I1412" s="79">
        <v>1400000000</v>
      </c>
      <c r="J1412" s="75" t="s">
        <v>2072</v>
      </c>
      <c r="K1412" s="73" t="s">
        <v>1159</v>
      </c>
      <c r="L1412" s="73" t="s">
        <v>2397</v>
      </c>
    </row>
    <row r="1413" spans="2:12" ht="22.5">
      <c r="B1413" s="68">
        <v>72101500</v>
      </c>
      <c r="C1413" s="141" t="s">
        <v>1715</v>
      </c>
      <c r="D1413" s="73" t="s">
        <v>370</v>
      </c>
      <c r="E1413" s="73" t="s">
        <v>1477</v>
      </c>
      <c r="F1413" s="73" t="s">
        <v>215</v>
      </c>
      <c r="G1413" s="97" t="s">
        <v>2243</v>
      </c>
      <c r="H1413" s="79">
        <v>140000000</v>
      </c>
      <c r="I1413" s="79">
        <v>140000000</v>
      </c>
      <c r="J1413" s="75" t="s">
        <v>2072</v>
      </c>
      <c r="K1413" s="73" t="s">
        <v>1159</v>
      </c>
      <c r="L1413" s="73" t="s">
        <v>2397</v>
      </c>
    </row>
    <row r="1414" spans="2:12" ht="22.5">
      <c r="B1414" s="68" t="s">
        <v>1058</v>
      </c>
      <c r="C1414" s="139" t="s">
        <v>1716</v>
      </c>
      <c r="D1414" s="73" t="s">
        <v>383</v>
      </c>
      <c r="E1414" s="73" t="s">
        <v>1484</v>
      </c>
      <c r="F1414" s="73" t="s">
        <v>376</v>
      </c>
      <c r="G1414" s="97" t="s">
        <v>2210</v>
      </c>
      <c r="H1414" s="79">
        <f>3403000000+750000000+270000000+450000000-487300000-1000000000</f>
        <v>3385700000</v>
      </c>
      <c r="I1414" s="79">
        <f>3403000000+750000000+270000000+450000000-487300000-1000000000</f>
        <v>3385700000</v>
      </c>
      <c r="J1414" s="75" t="s">
        <v>2072</v>
      </c>
      <c r="K1414" s="73" t="s">
        <v>1159</v>
      </c>
      <c r="L1414" s="73" t="s">
        <v>2397</v>
      </c>
    </row>
    <row r="1415" spans="2:12" ht="22.5">
      <c r="B1415" s="68" t="s">
        <v>1058</v>
      </c>
      <c r="C1415" s="139" t="s">
        <v>1717</v>
      </c>
      <c r="D1415" s="73" t="s">
        <v>383</v>
      </c>
      <c r="E1415" s="73" t="s">
        <v>1484</v>
      </c>
      <c r="F1415" s="73" t="s">
        <v>215</v>
      </c>
      <c r="G1415" s="97" t="s">
        <v>2210</v>
      </c>
      <c r="H1415" s="79">
        <v>338570000</v>
      </c>
      <c r="I1415" s="79">
        <v>338570000</v>
      </c>
      <c r="J1415" s="75" t="s">
        <v>2072</v>
      </c>
      <c r="K1415" s="73" t="s">
        <v>1159</v>
      </c>
      <c r="L1415" s="73" t="s">
        <v>2397</v>
      </c>
    </row>
    <row r="1416" spans="2:12" ht="22.5">
      <c r="B1416" s="68">
        <v>31151804</v>
      </c>
      <c r="C1416" s="117" t="s">
        <v>1718</v>
      </c>
      <c r="D1416" s="41" t="s">
        <v>383</v>
      </c>
      <c r="E1416" s="41" t="s">
        <v>52</v>
      </c>
      <c r="F1416" s="41" t="s">
        <v>48</v>
      </c>
      <c r="G1416" s="41" t="s">
        <v>2402</v>
      </c>
      <c r="H1416" s="79">
        <v>20000000</v>
      </c>
      <c r="I1416" s="79">
        <v>20000000</v>
      </c>
      <c r="J1416" s="75" t="s">
        <v>2072</v>
      </c>
      <c r="K1416" s="73" t="s">
        <v>1159</v>
      </c>
      <c r="L1416" s="73" t="s">
        <v>2397</v>
      </c>
    </row>
    <row r="1417" spans="2:12" ht="33.75">
      <c r="B1417" s="68" t="s">
        <v>2708</v>
      </c>
      <c r="C1417" s="116" t="s">
        <v>1719</v>
      </c>
      <c r="D1417" s="73" t="s">
        <v>983</v>
      </c>
      <c r="E1417" s="73" t="s">
        <v>1675</v>
      </c>
      <c r="F1417" s="41" t="s">
        <v>1475</v>
      </c>
      <c r="G1417" s="97" t="s">
        <v>2243</v>
      </c>
      <c r="H1417" s="79">
        <v>5460266</v>
      </c>
      <c r="I1417" s="79">
        <v>5460266</v>
      </c>
      <c r="J1417" s="75" t="s">
        <v>2072</v>
      </c>
      <c r="K1417" s="73" t="s">
        <v>1159</v>
      </c>
      <c r="L1417" s="73" t="s">
        <v>2397</v>
      </c>
    </row>
    <row r="1418" spans="2:12" ht="22.5">
      <c r="B1418" s="68" t="s">
        <v>2709</v>
      </c>
      <c r="C1418" s="142" t="s">
        <v>1721</v>
      </c>
      <c r="D1418" s="41" t="s">
        <v>370</v>
      </c>
      <c r="E1418" s="41" t="s">
        <v>1722</v>
      </c>
      <c r="F1418" s="41" t="s">
        <v>1475</v>
      </c>
      <c r="G1418" s="41" t="s">
        <v>2404</v>
      </c>
      <c r="H1418" s="79">
        <v>40000000</v>
      </c>
      <c r="I1418" s="79">
        <v>40000000</v>
      </c>
      <c r="J1418" s="75" t="s">
        <v>2072</v>
      </c>
      <c r="K1418" s="73" t="s">
        <v>1159</v>
      </c>
      <c r="L1418" s="73" t="s">
        <v>2405</v>
      </c>
    </row>
    <row r="1419" spans="2:12" ht="22.5">
      <c r="B1419" s="68" t="s">
        <v>1615</v>
      </c>
      <c r="C1419" s="116" t="s">
        <v>1723</v>
      </c>
      <c r="D1419" s="41" t="s">
        <v>370</v>
      </c>
      <c r="E1419" s="41" t="s">
        <v>1470</v>
      </c>
      <c r="F1419" s="41" t="s">
        <v>163</v>
      </c>
      <c r="G1419" s="41" t="s">
        <v>2404</v>
      </c>
      <c r="H1419" s="79">
        <v>120000000</v>
      </c>
      <c r="I1419" s="79">
        <v>120000000</v>
      </c>
      <c r="J1419" s="75" t="s">
        <v>2072</v>
      </c>
      <c r="K1419" s="73" t="s">
        <v>1159</v>
      </c>
      <c r="L1419" s="73" t="s">
        <v>2406</v>
      </c>
    </row>
    <row r="1420" spans="2:12" ht="22.5">
      <c r="B1420" s="68" t="s">
        <v>2657</v>
      </c>
      <c r="C1420" s="117" t="s">
        <v>1724</v>
      </c>
      <c r="D1420" s="41" t="s">
        <v>370</v>
      </c>
      <c r="E1420" s="41" t="s">
        <v>1474</v>
      </c>
      <c r="F1420" s="41" t="s">
        <v>53</v>
      </c>
      <c r="G1420" s="41" t="s">
        <v>2404</v>
      </c>
      <c r="H1420" s="79">
        <v>238906273</v>
      </c>
      <c r="I1420" s="79">
        <v>238906273</v>
      </c>
      <c r="J1420" s="75" t="s">
        <v>2072</v>
      </c>
      <c r="K1420" s="73" t="s">
        <v>1159</v>
      </c>
      <c r="L1420" s="73" t="s">
        <v>2407</v>
      </c>
    </row>
    <row r="1421" spans="2:12" ht="33.75">
      <c r="B1421" s="68" t="s">
        <v>2657</v>
      </c>
      <c r="C1421" s="117" t="s">
        <v>1725</v>
      </c>
      <c r="D1421" s="41" t="s">
        <v>370</v>
      </c>
      <c r="E1421" s="23" t="s">
        <v>1159</v>
      </c>
      <c r="F1421" s="41" t="s">
        <v>1475</v>
      </c>
      <c r="G1421" s="23" t="s">
        <v>2071</v>
      </c>
      <c r="H1421" s="79">
        <v>46980000</v>
      </c>
      <c r="I1421" s="79">
        <v>46980000</v>
      </c>
      <c r="J1421" s="75" t="s">
        <v>2072</v>
      </c>
      <c r="K1421" s="73" t="s">
        <v>1159</v>
      </c>
      <c r="L1421" s="73" t="s">
        <v>2408</v>
      </c>
    </row>
    <row r="1422" spans="2:12" ht="33.75">
      <c r="B1422" s="68" t="s">
        <v>2710</v>
      </c>
      <c r="C1422" s="117" t="s">
        <v>1726</v>
      </c>
      <c r="D1422" s="41" t="s">
        <v>669</v>
      </c>
      <c r="E1422" s="41" t="s">
        <v>157</v>
      </c>
      <c r="F1422" s="41" t="s">
        <v>1475</v>
      </c>
      <c r="G1422" s="23" t="s">
        <v>2071</v>
      </c>
      <c r="H1422" s="79">
        <v>16837400</v>
      </c>
      <c r="I1422" s="79">
        <v>16837400</v>
      </c>
      <c r="J1422" s="75" t="s">
        <v>2072</v>
      </c>
      <c r="K1422" s="73" t="s">
        <v>1159</v>
      </c>
      <c r="L1422" s="73" t="s">
        <v>2409</v>
      </c>
    </row>
    <row r="1423" spans="2:12" ht="22.5">
      <c r="B1423" s="68" t="s">
        <v>2711</v>
      </c>
      <c r="C1423" s="113" t="s">
        <v>1727</v>
      </c>
      <c r="D1423" s="23" t="s">
        <v>348</v>
      </c>
      <c r="E1423" s="23">
        <v>8</v>
      </c>
      <c r="F1423" s="23" t="s">
        <v>710</v>
      </c>
      <c r="G1423" s="43" t="s">
        <v>2076</v>
      </c>
      <c r="H1423" s="79">
        <v>50000000</v>
      </c>
      <c r="I1423" s="79">
        <v>50000000</v>
      </c>
      <c r="J1423" s="43" t="s">
        <v>2072</v>
      </c>
      <c r="K1423" s="23" t="s">
        <v>1159</v>
      </c>
      <c r="L1423" s="43" t="s">
        <v>2410</v>
      </c>
    </row>
    <row r="1424" spans="2:12" ht="22.5">
      <c r="B1424" s="68" t="s">
        <v>2712</v>
      </c>
      <c r="C1424" s="113" t="s">
        <v>1728</v>
      </c>
      <c r="D1424" s="23" t="s">
        <v>459</v>
      </c>
      <c r="E1424" s="23">
        <v>5</v>
      </c>
      <c r="F1424" s="23" t="s">
        <v>1729</v>
      </c>
      <c r="G1424" s="43" t="s">
        <v>2076</v>
      </c>
      <c r="H1424" s="79">
        <v>80000000</v>
      </c>
      <c r="I1424" s="79">
        <v>80000000</v>
      </c>
      <c r="J1424" s="43" t="s">
        <v>2072</v>
      </c>
      <c r="K1424" s="23" t="s">
        <v>1159</v>
      </c>
      <c r="L1424" s="43" t="s">
        <v>2410</v>
      </c>
    </row>
    <row r="1425" spans="2:12" ht="22.5">
      <c r="B1425" s="68" t="s">
        <v>2713</v>
      </c>
      <c r="C1425" s="116" t="s">
        <v>1730</v>
      </c>
      <c r="D1425" s="23" t="s">
        <v>389</v>
      </c>
      <c r="E1425" s="23">
        <v>8</v>
      </c>
      <c r="F1425" s="23" t="s">
        <v>586</v>
      </c>
      <c r="G1425" s="43" t="s">
        <v>2076</v>
      </c>
      <c r="H1425" s="79">
        <v>240000000</v>
      </c>
      <c r="I1425" s="79">
        <v>240000000</v>
      </c>
      <c r="J1425" s="43" t="s">
        <v>2072</v>
      </c>
      <c r="K1425" s="23" t="s">
        <v>1159</v>
      </c>
      <c r="L1425" s="43" t="s">
        <v>2410</v>
      </c>
    </row>
    <row r="1426" spans="2:12" ht="22.5">
      <c r="B1426" s="68" t="s">
        <v>2714</v>
      </c>
      <c r="C1426" s="116" t="s">
        <v>1731</v>
      </c>
      <c r="D1426" s="23" t="s">
        <v>348</v>
      </c>
      <c r="E1426" s="41">
        <v>3</v>
      </c>
      <c r="F1426" s="23" t="s">
        <v>710</v>
      </c>
      <c r="G1426" s="43" t="s">
        <v>2076</v>
      </c>
      <c r="H1426" s="79">
        <v>58000000</v>
      </c>
      <c r="I1426" s="79">
        <v>58000000</v>
      </c>
      <c r="J1426" s="43" t="s">
        <v>2072</v>
      </c>
      <c r="K1426" s="23" t="s">
        <v>1159</v>
      </c>
      <c r="L1426" s="43" t="s">
        <v>2410</v>
      </c>
    </row>
    <row r="1427" spans="2:12" ht="45">
      <c r="B1427" s="68" t="s">
        <v>2711</v>
      </c>
      <c r="C1427" s="116" t="s">
        <v>1732</v>
      </c>
      <c r="D1427" s="23" t="s">
        <v>459</v>
      </c>
      <c r="E1427" s="23" t="s">
        <v>1733</v>
      </c>
      <c r="F1427" s="23" t="s">
        <v>1729</v>
      </c>
      <c r="G1427" s="43" t="s">
        <v>2076</v>
      </c>
      <c r="H1427" s="79">
        <v>5000000</v>
      </c>
      <c r="I1427" s="79">
        <v>5000000</v>
      </c>
      <c r="J1427" s="43" t="s">
        <v>2072</v>
      </c>
      <c r="K1427" s="23" t="s">
        <v>1159</v>
      </c>
      <c r="L1427" s="43" t="s">
        <v>2410</v>
      </c>
    </row>
    <row r="1428" spans="2:12" ht="22.5">
      <c r="B1428" s="68" t="s">
        <v>2711</v>
      </c>
      <c r="C1428" s="113" t="s">
        <v>1734</v>
      </c>
      <c r="D1428" s="23" t="s">
        <v>459</v>
      </c>
      <c r="E1428" s="23">
        <v>5</v>
      </c>
      <c r="F1428" s="23" t="s">
        <v>1729</v>
      </c>
      <c r="G1428" s="43" t="s">
        <v>2076</v>
      </c>
      <c r="H1428" s="79">
        <v>25000000</v>
      </c>
      <c r="I1428" s="79">
        <v>25000000</v>
      </c>
      <c r="J1428" s="43" t="s">
        <v>2072</v>
      </c>
      <c r="K1428" s="23" t="s">
        <v>1159</v>
      </c>
      <c r="L1428" s="43" t="s">
        <v>2410</v>
      </c>
    </row>
    <row r="1429" spans="2:12" ht="22.5">
      <c r="B1429" s="68" t="s">
        <v>2715</v>
      </c>
      <c r="C1429" s="122" t="s">
        <v>1735</v>
      </c>
      <c r="D1429" s="23" t="s">
        <v>348</v>
      </c>
      <c r="E1429" s="23">
        <v>9</v>
      </c>
      <c r="F1429" s="23" t="s">
        <v>710</v>
      </c>
      <c r="G1429" s="43" t="s">
        <v>2076</v>
      </c>
      <c r="H1429" s="79">
        <v>20000000</v>
      </c>
      <c r="I1429" s="79">
        <v>20000000</v>
      </c>
      <c r="J1429" s="43" t="s">
        <v>2072</v>
      </c>
      <c r="K1429" s="23" t="s">
        <v>1159</v>
      </c>
      <c r="L1429" s="43" t="s">
        <v>2410</v>
      </c>
    </row>
    <row r="1430" spans="2:12" ht="22.5">
      <c r="B1430" s="68" t="s">
        <v>2475</v>
      </c>
      <c r="C1430" s="122" t="s">
        <v>1736</v>
      </c>
      <c r="D1430" s="23" t="s">
        <v>348</v>
      </c>
      <c r="E1430" s="23">
        <v>8</v>
      </c>
      <c r="F1430" s="23" t="s">
        <v>71</v>
      </c>
      <c r="G1430" s="43" t="s">
        <v>2076</v>
      </c>
      <c r="H1430" s="79">
        <v>300000000</v>
      </c>
      <c r="I1430" s="79">
        <v>300000000</v>
      </c>
      <c r="J1430" s="43" t="s">
        <v>2072</v>
      </c>
      <c r="K1430" s="23" t="s">
        <v>1159</v>
      </c>
      <c r="L1430" s="43" t="s">
        <v>2410</v>
      </c>
    </row>
    <row r="1431" spans="2:12" ht="22.5">
      <c r="B1431" s="68" t="s">
        <v>2714</v>
      </c>
      <c r="C1431" s="113" t="s">
        <v>1737</v>
      </c>
      <c r="D1431" s="23" t="s">
        <v>383</v>
      </c>
      <c r="E1431" s="23">
        <v>7</v>
      </c>
      <c r="F1431" s="23" t="s">
        <v>586</v>
      </c>
      <c r="G1431" s="43" t="s">
        <v>2076</v>
      </c>
      <c r="H1431" s="79">
        <v>700000000</v>
      </c>
      <c r="I1431" s="79">
        <v>700000000</v>
      </c>
      <c r="J1431" s="43" t="s">
        <v>2072</v>
      </c>
      <c r="K1431" s="23" t="s">
        <v>1159</v>
      </c>
      <c r="L1431" s="43" t="s">
        <v>2410</v>
      </c>
    </row>
    <row r="1432" spans="2:12" ht="22.5">
      <c r="B1432" s="68" t="s">
        <v>2711</v>
      </c>
      <c r="C1432" s="116" t="s">
        <v>1738</v>
      </c>
      <c r="D1432" s="41" t="s">
        <v>459</v>
      </c>
      <c r="E1432" s="41">
        <v>5</v>
      </c>
      <c r="F1432" s="41" t="s">
        <v>1729</v>
      </c>
      <c r="G1432" s="41" t="s">
        <v>2076</v>
      </c>
      <c r="H1432" s="79">
        <v>225199982.1428573</v>
      </c>
      <c r="I1432" s="79">
        <v>225199982.1428573</v>
      </c>
      <c r="J1432" s="41" t="s">
        <v>2072</v>
      </c>
      <c r="K1432" s="41" t="s">
        <v>1159</v>
      </c>
      <c r="L1432" s="41" t="s">
        <v>2410</v>
      </c>
    </row>
    <row r="1433" spans="2:12" ht="22.5">
      <c r="B1433" s="68" t="s">
        <v>2711</v>
      </c>
      <c r="C1433" s="116" t="s">
        <v>1739</v>
      </c>
      <c r="D1433" s="41" t="s">
        <v>459</v>
      </c>
      <c r="E1433" s="41">
        <v>5</v>
      </c>
      <c r="F1433" s="41" t="s">
        <v>1729</v>
      </c>
      <c r="G1433" s="41" t="s">
        <v>2076</v>
      </c>
      <c r="H1433" s="79">
        <v>225199982.1428573</v>
      </c>
      <c r="I1433" s="79">
        <v>225199982.1428573</v>
      </c>
      <c r="J1433" s="41" t="s">
        <v>2072</v>
      </c>
      <c r="K1433" s="41" t="s">
        <v>1159</v>
      </c>
      <c r="L1433" s="41" t="s">
        <v>2410</v>
      </c>
    </row>
    <row r="1434" spans="2:12" ht="22.5">
      <c r="B1434" s="68" t="s">
        <v>2711</v>
      </c>
      <c r="C1434" s="116" t="s">
        <v>1740</v>
      </c>
      <c r="D1434" s="41" t="s">
        <v>459</v>
      </c>
      <c r="E1434" s="41">
        <v>5</v>
      </c>
      <c r="F1434" s="41" t="s">
        <v>1729</v>
      </c>
      <c r="G1434" s="41" t="s">
        <v>2076</v>
      </c>
      <c r="H1434" s="79">
        <v>225199982.1428573</v>
      </c>
      <c r="I1434" s="79">
        <v>225199982.1428573</v>
      </c>
      <c r="J1434" s="41" t="s">
        <v>2072</v>
      </c>
      <c r="K1434" s="41" t="s">
        <v>1159</v>
      </c>
      <c r="L1434" s="41" t="s">
        <v>2410</v>
      </c>
    </row>
    <row r="1435" spans="2:12" ht="22.5">
      <c r="B1435" s="68" t="s">
        <v>2711</v>
      </c>
      <c r="C1435" s="116" t="s">
        <v>1741</v>
      </c>
      <c r="D1435" s="41" t="s">
        <v>459</v>
      </c>
      <c r="E1435" s="41">
        <v>5</v>
      </c>
      <c r="F1435" s="41" t="s">
        <v>1729</v>
      </c>
      <c r="G1435" s="41" t="s">
        <v>2076</v>
      </c>
      <c r="H1435" s="79">
        <v>225199982.1428573</v>
      </c>
      <c r="I1435" s="79">
        <v>225199982.1428573</v>
      </c>
      <c r="J1435" s="41" t="s">
        <v>2072</v>
      </c>
      <c r="K1435" s="41" t="s">
        <v>1159</v>
      </c>
      <c r="L1435" s="41" t="s">
        <v>2410</v>
      </c>
    </row>
    <row r="1436" spans="2:12" ht="22.5">
      <c r="B1436" s="68" t="s">
        <v>2711</v>
      </c>
      <c r="C1436" s="116" t="s">
        <v>1742</v>
      </c>
      <c r="D1436" s="41" t="s">
        <v>459</v>
      </c>
      <c r="E1436" s="41">
        <v>5</v>
      </c>
      <c r="F1436" s="41" t="s">
        <v>1729</v>
      </c>
      <c r="G1436" s="41" t="s">
        <v>2076</v>
      </c>
      <c r="H1436" s="79">
        <v>225199982.1428573</v>
      </c>
      <c r="I1436" s="79">
        <v>225199982.1428573</v>
      </c>
      <c r="J1436" s="41" t="s">
        <v>2072</v>
      </c>
      <c r="K1436" s="41" t="s">
        <v>1159</v>
      </c>
      <c r="L1436" s="41" t="s">
        <v>2410</v>
      </c>
    </row>
    <row r="1437" spans="2:12" ht="22.5">
      <c r="B1437" s="68" t="s">
        <v>2711</v>
      </c>
      <c r="C1437" s="116" t="s">
        <v>1743</v>
      </c>
      <c r="D1437" s="41" t="s">
        <v>370</v>
      </c>
      <c r="E1437" s="41">
        <v>5</v>
      </c>
      <c r="F1437" s="41" t="s">
        <v>1729</v>
      </c>
      <c r="G1437" s="41" t="s">
        <v>2076</v>
      </c>
      <c r="H1437" s="79">
        <v>134019595</v>
      </c>
      <c r="I1437" s="79">
        <v>134019595</v>
      </c>
      <c r="J1437" s="41" t="s">
        <v>2072</v>
      </c>
      <c r="K1437" s="41" t="s">
        <v>1159</v>
      </c>
      <c r="L1437" s="41" t="s">
        <v>2410</v>
      </c>
    </row>
    <row r="1438" spans="2:12" ht="22.5">
      <c r="B1438" s="68" t="s">
        <v>2711</v>
      </c>
      <c r="C1438" s="116" t="s">
        <v>1744</v>
      </c>
      <c r="D1438" s="41" t="s">
        <v>370</v>
      </c>
      <c r="E1438" s="41">
        <v>5</v>
      </c>
      <c r="F1438" s="41" t="s">
        <v>1729</v>
      </c>
      <c r="G1438" s="41" t="s">
        <v>2076</v>
      </c>
      <c r="H1438" s="79">
        <v>192434557</v>
      </c>
      <c r="I1438" s="79">
        <v>192434557</v>
      </c>
      <c r="J1438" s="41" t="s">
        <v>2072</v>
      </c>
      <c r="K1438" s="41" t="s">
        <v>1159</v>
      </c>
      <c r="L1438" s="41" t="s">
        <v>2410</v>
      </c>
    </row>
    <row r="1439" spans="2:12" ht="22.5">
      <c r="B1439" s="68" t="s">
        <v>2711</v>
      </c>
      <c r="C1439" s="116" t="s">
        <v>1745</v>
      </c>
      <c r="D1439" s="41" t="s">
        <v>459</v>
      </c>
      <c r="E1439" s="41">
        <v>5</v>
      </c>
      <c r="F1439" s="41" t="s">
        <v>1729</v>
      </c>
      <c r="G1439" s="41" t="s">
        <v>2076</v>
      </c>
      <c r="H1439" s="79">
        <v>225199982.1428573</v>
      </c>
      <c r="I1439" s="79">
        <v>225199982.1428573</v>
      </c>
      <c r="J1439" s="41" t="s">
        <v>2072</v>
      </c>
      <c r="K1439" s="41" t="s">
        <v>1159</v>
      </c>
      <c r="L1439" s="41" t="s">
        <v>2410</v>
      </c>
    </row>
    <row r="1440" spans="2:12" ht="22.5">
      <c r="B1440" s="68" t="s">
        <v>2711</v>
      </c>
      <c r="C1440" s="116" t="s">
        <v>1746</v>
      </c>
      <c r="D1440" s="41" t="s">
        <v>370</v>
      </c>
      <c r="E1440" s="41">
        <v>5</v>
      </c>
      <c r="F1440" s="41" t="s">
        <v>1729</v>
      </c>
      <c r="G1440" s="41" t="s">
        <v>2076</v>
      </c>
      <c r="H1440" s="79">
        <v>91512079</v>
      </c>
      <c r="I1440" s="79">
        <v>91512079</v>
      </c>
      <c r="J1440" s="41" t="s">
        <v>2072</v>
      </c>
      <c r="K1440" s="41" t="s">
        <v>1159</v>
      </c>
      <c r="L1440" s="41" t="s">
        <v>2410</v>
      </c>
    </row>
    <row r="1441" spans="2:12" ht="22.5">
      <c r="B1441" s="68" t="s">
        <v>2711</v>
      </c>
      <c r="C1441" s="116" t="s">
        <v>1747</v>
      </c>
      <c r="D1441" s="41" t="s">
        <v>459</v>
      </c>
      <c r="E1441" s="41">
        <v>5</v>
      </c>
      <c r="F1441" s="41" t="s">
        <v>1729</v>
      </c>
      <c r="G1441" s="41" t="s">
        <v>2076</v>
      </c>
      <c r="H1441" s="79">
        <v>225199982.1428573</v>
      </c>
      <c r="I1441" s="79">
        <v>225199982.1428573</v>
      </c>
      <c r="J1441" s="41" t="s">
        <v>2072</v>
      </c>
      <c r="K1441" s="41" t="s">
        <v>1159</v>
      </c>
      <c r="L1441" s="41" t="s">
        <v>2410</v>
      </c>
    </row>
    <row r="1442" spans="2:12" ht="22.5">
      <c r="B1442" s="68" t="s">
        <v>2711</v>
      </c>
      <c r="C1442" s="116" t="s">
        <v>1748</v>
      </c>
      <c r="D1442" s="41" t="s">
        <v>459</v>
      </c>
      <c r="E1442" s="41">
        <v>5</v>
      </c>
      <c r="F1442" s="41" t="s">
        <v>1729</v>
      </c>
      <c r="G1442" s="41" t="s">
        <v>2076</v>
      </c>
      <c r="H1442" s="79">
        <v>225199982.1428573</v>
      </c>
      <c r="I1442" s="79">
        <v>225199982.1428573</v>
      </c>
      <c r="J1442" s="41" t="s">
        <v>2072</v>
      </c>
      <c r="K1442" s="41" t="s">
        <v>1159</v>
      </c>
      <c r="L1442" s="41" t="s">
        <v>2410</v>
      </c>
    </row>
    <row r="1443" spans="2:12" ht="22.5">
      <c r="B1443" s="68" t="s">
        <v>2711</v>
      </c>
      <c r="C1443" s="116" t="s">
        <v>1749</v>
      </c>
      <c r="D1443" s="41" t="s">
        <v>459</v>
      </c>
      <c r="E1443" s="41">
        <v>5</v>
      </c>
      <c r="F1443" s="41" t="s">
        <v>1729</v>
      </c>
      <c r="G1443" s="41" t="s">
        <v>2076</v>
      </c>
      <c r="H1443" s="79">
        <v>225199982.1428573</v>
      </c>
      <c r="I1443" s="79">
        <v>225199982.1428573</v>
      </c>
      <c r="J1443" s="41" t="s">
        <v>2072</v>
      </c>
      <c r="K1443" s="41" t="s">
        <v>1159</v>
      </c>
      <c r="L1443" s="41" t="s">
        <v>2410</v>
      </c>
    </row>
    <row r="1444" spans="2:12" ht="22.5">
      <c r="B1444" s="68" t="s">
        <v>2711</v>
      </c>
      <c r="C1444" s="116" t="s">
        <v>1750</v>
      </c>
      <c r="D1444" s="41" t="s">
        <v>459</v>
      </c>
      <c r="E1444" s="41">
        <v>5</v>
      </c>
      <c r="F1444" s="41" t="s">
        <v>1729</v>
      </c>
      <c r="G1444" s="41" t="s">
        <v>2076</v>
      </c>
      <c r="H1444" s="79">
        <v>225199982.1428573</v>
      </c>
      <c r="I1444" s="79">
        <v>225199982.1428573</v>
      </c>
      <c r="J1444" s="41" t="s">
        <v>2072</v>
      </c>
      <c r="K1444" s="41" t="s">
        <v>1159</v>
      </c>
      <c r="L1444" s="41" t="s">
        <v>2410</v>
      </c>
    </row>
    <row r="1445" spans="2:12" ht="22.5">
      <c r="B1445" s="68" t="s">
        <v>2711</v>
      </c>
      <c r="C1445" s="116" t="s">
        <v>1751</v>
      </c>
      <c r="D1445" s="41" t="s">
        <v>459</v>
      </c>
      <c r="E1445" s="41">
        <v>5</v>
      </c>
      <c r="F1445" s="41" t="s">
        <v>1729</v>
      </c>
      <c r="G1445" s="41" t="s">
        <v>2076</v>
      </c>
      <c r="H1445" s="79">
        <v>225199982.1428573</v>
      </c>
      <c r="I1445" s="79">
        <v>225199982.1428573</v>
      </c>
      <c r="J1445" s="41" t="s">
        <v>2072</v>
      </c>
      <c r="K1445" s="41" t="s">
        <v>1159</v>
      </c>
      <c r="L1445" s="41" t="s">
        <v>2410</v>
      </c>
    </row>
    <row r="1446" spans="2:12" ht="22.5">
      <c r="B1446" s="68" t="s">
        <v>2711</v>
      </c>
      <c r="C1446" s="116" t="s">
        <v>1752</v>
      </c>
      <c r="D1446" s="41" t="s">
        <v>459</v>
      </c>
      <c r="E1446" s="41">
        <v>5</v>
      </c>
      <c r="F1446" s="41" t="s">
        <v>1729</v>
      </c>
      <c r="G1446" s="41" t="s">
        <v>2076</v>
      </c>
      <c r="H1446" s="79">
        <v>225199982.1428573</v>
      </c>
      <c r="I1446" s="79">
        <v>225199982.1428573</v>
      </c>
      <c r="J1446" s="41" t="s">
        <v>2072</v>
      </c>
      <c r="K1446" s="41" t="s">
        <v>1159</v>
      </c>
      <c r="L1446" s="41" t="s">
        <v>2410</v>
      </c>
    </row>
    <row r="1447" spans="2:12" ht="22.5">
      <c r="B1447" s="68" t="s">
        <v>2711</v>
      </c>
      <c r="C1447" s="116" t="s">
        <v>1753</v>
      </c>
      <c r="D1447" s="41" t="s">
        <v>459</v>
      </c>
      <c r="E1447" s="41">
        <v>5</v>
      </c>
      <c r="F1447" s="41" t="s">
        <v>1729</v>
      </c>
      <c r="G1447" s="41" t="s">
        <v>2076</v>
      </c>
      <c r="H1447" s="79">
        <v>225199982.1428573</v>
      </c>
      <c r="I1447" s="79">
        <v>225199982.1428573</v>
      </c>
      <c r="J1447" s="41" t="s">
        <v>2072</v>
      </c>
      <c r="K1447" s="41" t="s">
        <v>1159</v>
      </c>
      <c r="L1447" s="41" t="s">
        <v>2410</v>
      </c>
    </row>
    <row r="1448" spans="2:12" ht="22.5">
      <c r="B1448" s="68" t="s">
        <v>2711</v>
      </c>
      <c r="C1448" s="116" t="s">
        <v>1754</v>
      </c>
      <c r="D1448" s="41" t="s">
        <v>459</v>
      </c>
      <c r="E1448" s="41">
        <v>5</v>
      </c>
      <c r="F1448" s="41" t="s">
        <v>1729</v>
      </c>
      <c r="G1448" s="41" t="s">
        <v>2076</v>
      </c>
      <c r="H1448" s="79">
        <v>225199982.1428573</v>
      </c>
      <c r="I1448" s="79">
        <v>225199982.1428573</v>
      </c>
      <c r="J1448" s="41" t="s">
        <v>2072</v>
      </c>
      <c r="K1448" s="41" t="s">
        <v>1159</v>
      </c>
      <c r="L1448" s="41" t="s">
        <v>2410</v>
      </c>
    </row>
    <row r="1449" spans="2:12" ht="22.5">
      <c r="B1449" s="68" t="s">
        <v>2711</v>
      </c>
      <c r="C1449" s="116" t="s">
        <v>1755</v>
      </c>
      <c r="D1449" s="41" t="s">
        <v>459</v>
      </c>
      <c r="E1449" s="41">
        <v>5</v>
      </c>
      <c r="F1449" s="41" t="s">
        <v>1729</v>
      </c>
      <c r="G1449" s="41" t="s">
        <v>2076</v>
      </c>
      <c r="H1449" s="79">
        <v>225199982.1428573</v>
      </c>
      <c r="I1449" s="79">
        <v>225199982.1428573</v>
      </c>
      <c r="J1449" s="41" t="s">
        <v>2072</v>
      </c>
      <c r="K1449" s="41" t="s">
        <v>1159</v>
      </c>
      <c r="L1449" s="41" t="s">
        <v>2410</v>
      </c>
    </row>
    <row r="1450" spans="2:12" ht="22.5">
      <c r="B1450" s="68" t="s">
        <v>2711</v>
      </c>
      <c r="C1450" s="116" t="s">
        <v>1756</v>
      </c>
      <c r="D1450" s="41" t="s">
        <v>459</v>
      </c>
      <c r="E1450" s="41">
        <v>5</v>
      </c>
      <c r="F1450" s="41" t="s">
        <v>1729</v>
      </c>
      <c r="G1450" s="41" t="s">
        <v>2076</v>
      </c>
      <c r="H1450" s="79">
        <v>225199982.1428573</v>
      </c>
      <c r="I1450" s="79">
        <v>225199982.1428573</v>
      </c>
      <c r="J1450" s="41" t="s">
        <v>2072</v>
      </c>
      <c r="K1450" s="41" t="s">
        <v>1159</v>
      </c>
      <c r="L1450" s="41" t="s">
        <v>2410</v>
      </c>
    </row>
    <row r="1451" spans="2:12" ht="22.5">
      <c r="B1451" s="68" t="s">
        <v>2711</v>
      </c>
      <c r="C1451" s="116" t="s">
        <v>1757</v>
      </c>
      <c r="D1451" s="41" t="s">
        <v>459</v>
      </c>
      <c r="E1451" s="41">
        <v>5</v>
      </c>
      <c r="F1451" s="41" t="s">
        <v>1729</v>
      </c>
      <c r="G1451" s="41" t="s">
        <v>2076</v>
      </c>
      <c r="H1451" s="79">
        <v>225199982.1428573</v>
      </c>
      <c r="I1451" s="79">
        <v>225199982.1428573</v>
      </c>
      <c r="J1451" s="41" t="s">
        <v>2072</v>
      </c>
      <c r="K1451" s="41" t="s">
        <v>1159</v>
      </c>
      <c r="L1451" s="41" t="s">
        <v>2410</v>
      </c>
    </row>
    <row r="1452" spans="2:12" ht="22.5">
      <c r="B1452" s="68" t="s">
        <v>2711</v>
      </c>
      <c r="C1452" s="116" t="s">
        <v>1758</v>
      </c>
      <c r="D1452" s="41" t="s">
        <v>459</v>
      </c>
      <c r="E1452" s="41">
        <v>5</v>
      </c>
      <c r="F1452" s="41" t="s">
        <v>1729</v>
      </c>
      <c r="G1452" s="41" t="s">
        <v>2076</v>
      </c>
      <c r="H1452" s="79">
        <v>225199982.1428573</v>
      </c>
      <c r="I1452" s="79">
        <v>225199982.1428573</v>
      </c>
      <c r="J1452" s="41" t="s">
        <v>2072</v>
      </c>
      <c r="K1452" s="41" t="s">
        <v>1159</v>
      </c>
      <c r="L1452" s="41" t="s">
        <v>2410</v>
      </c>
    </row>
    <row r="1453" spans="2:12" ht="22.5">
      <c r="B1453" s="68" t="s">
        <v>2711</v>
      </c>
      <c r="C1453" s="116" t="s">
        <v>1759</v>
      </c>
      <c r="D1453" s="41" t="s">
        <v>459</v>
      </c>
      <c r="E1453" s="41">
        <v>5</v>
      </c>
      <c r="F1453" s="41" t="s">
        <v>1729</v>
      </c>
      <c r="G1453" s="41" t="s">
        <v>2076</v>
      </c>
      <c r="H1453" s="79">
        <v>225199982.1428573</v>
      </c>
      <c r="I1453" s="79">
        <v>225199982.1428573</v>
      </c>
      <c r="J1453" s="41" t="s">
        <v>2072</v>
      </c>
      <c r="K1453" s="41" t="s">
        <v>1159</v>
      </c>
      <c r="L1453" s="41" t="s">
        <v>2410</v>
      </c>
    </row>
    <row r="1454" spans="2:12" ht="22.5">
      <c r="B1454" s="68" t="s">
        <v>2711</v>
      </c>
      <c r="C1454" s="116" t="s">
        <v>1760</v>
      </c>
      <c r="D1454" s="41" t="s">
        <v>459</v>
      </c>
      <c r="E1454" s="41">
        <v>5</v>
      </c>
      <c r="F1454" s="41" t="s">
        <v>1729</v>
      </c>
      <c r="G1454" s="41" t="s">
        <v>2076</v>
      </c>
      <c r="H1454" s="79">
        <v>225199982.1428573</v>
      </c>
      <c r="I1454" s="79">
        <v>225199982.1428573</v>
      </c>
      <c r="J1454" s="41" t="s">
        <v>2072</v>
      </c>
      <c r="K1454" s="41" t="s">
        <v>1159</v>
      </c>
      <c r="L1454" s="41" t="s">
        <v>2410</v>
      </c>
    </row>
    <row r="1455" spans="2:12" ht="22.5">
      <c r="B1455" s="68" t="s">
        <v>2711</v>
      </c>
      <c r="C1455" s="116" t="s">
        <v>1761</v>
      </c>
      <c r="D1455" s="41" t="s">
        <v>459</v>
      </c>
      <c r="E1455" s="41">
        <v>5</v>
      </c>
      <c r="F1455" s="41" t="s">
        <v>1729</v>
      </c>
      <c r="G1455" s="41" t="s">
        <v>2076</v>
      </c>
      <c r="H1455" s="79">
        <v>225199982.1428573</v>
      </c>
      <c r="I1455" s="79">
        <v>225199982.1428573</v>
      </c>
      <c r="J1455" s="41" t="s">
        <v>2072</v>
      </c>
      <c r="K1455" s="41" t="s">
        <v>1159</v>
      </c>
      <c r="L1455" s="41" t="s">
        <v>2410</v>
      </c>
    </row>
    <row r="1456" spans="2:12" ht="22.5">
      <c r="B1456" s="68" t="s">
        <v>2711</v>
      </c>
      <c r="C1456" s="116" t="s">
        <v>1762</v>
      </c>
      <c r="D1456" s="41" t="s">
        <v>459</v>
      </c>
      <c r="E1456" s="41">
        <v>5</v>
      </c>
      <c r="F1456" s="41" t="s">
        <v>1729</v>
      </c>
      <c r="G1456" s="41" t="s">
        <v>2076</v>
      </c>
      <c r="H1456" s="79">
        <v>225199982.1428573</v>
      </c>
      <c r="I1456" s="79">
        <v>225199982.1428573</v>
      </c>
      <c r="J1456" s="41" t="s">
        <v>2072</v>
      </c>
      <c r="K1456" s="41" t="s">
        <v>1159</v>
      </c>
      <c r="L1456" s="41" t="s">
        <v>2410</v>
      </c>
    </row>
    <row r="1457" spans="2:12" ht="22.5">
      <c r="B1457" s="68" t="s">
        <v>2711</v>
      </c>
      <c r="C1457" s="116" t="s">
        <v>1763</v>
      </c>
      <c r="D1457" s="41" t="s">
        <v>459</v>
      </c>
      <c r="E1457" s="41">
        <v>5</v>
      </c>
      <c r="F1457" s="41" t="s">
        <v>1729</v>
      </c>
      <c r="G1457" s="41" t="s">
        <v>2076</v>
      </c>
      <c r="H1457" s="79">
        <v>225199982.1428573</v>
      </c>
      <c r="I1457" s="79">
        <v>225199982.1428573</v>
      </c>
      <c r="J1457" s="41" t="s">
        <v>2072</v>
      </c>
      <c r="K1457" s="41" t="s">
        <v>1159</v>
      </c>
      <c r="L1457" s="41" t="s">
        <v>2410</v>
      </c>
    </row>
    <row r="1458" spans="2:12" ht="22.5">
      <c r="B1458" s="68" t="s">
        <v>2711</v>
      </c>
      <c r="C1458" s="116" t="s">
        <v>1764</v>
      </c>
      <c r="D1458" s="41" t="s">
        <v>459</v>
      </c>
      <c r="E1458" s="41">
        <v>5</v>
      </c>
      <c r="F1458" s="41" t="s">
        <v>1729</v>
      </c>
      <c r="G1458" s="41" t="s">
        <v>2076</v>
      </c>
      <c r="H1458" s="79">
        <v>225199982.1428573</v>
      </c>
      <c r="I1458" s="79">
        <v>225199982.1428573</v>
      </c>
      <c r="J1458" s="41" t="s">
        <v>2072</v>
      </c>
      <c r="K1458" s="41" t="s">
        <v>1159</v>
      </c>
      <c r="L1458" s="41" t="s">
        <v>2410</v>
      </c>
    </row>
    <row r="1459" spans="2:12" ht="22.5">
      <c r="B1459" s="68" t="s">
        <v>2711</v>
      </c>
      <c r="C1459" s="116" t="s">
        <v>1765</v>
      </c>
      <c r="D1459" s="41" t="s">
        <v>370</v>
      </c>
      <c r="E1459" s="41">
        <v>5</v>
      </c>
      <c r="F1459" s="41" t="s">
        <v>1729</v>
      </c>
      <c r="G1459" s="41" t="s">
        <v>2076</v>
      </c>
      <c r="H1459" s="79">
        <v>85331069</v>
      </c>
      <c r="I1459" s="79">
        <v>85331069</v>
      </c>
      <c r="J1459" s="41" t="s">
        <v>2072</v>
      </c>
      <c r="K1459" s="41" t="s">
        <v>1159</v>
      </c>
      <c r="L1459" s="41" t="s">
        <v>2410</v>
      </c>
    </row>
    <row r="1460" spans="2:12" ht="22.5">
      <c r="B1460" s="68" t="s">
        <v>2711</v>
      </c>
      <c r="C1460" s="116" t="s">
        <v>1766</v>
      </c>
      <c r="D1460" s="41" t="s">
        <v>459</v>
      </c>
      <c r="E1460" s="41">
        <v>5</v>
      </c>
      <c r="F1460" s="41" t="s">
        <v>1729</v>
      </c>
      <c r="G1460" s="41" t="s">
        <v>2076</v>
      </c>
      <c r="H1460" s="79">
        <v>225199982.1428573</v>
      </c>
      <c r="I1460" s="79">
        <v>225199982.1428573</v>
      </c>
      <c r="J1460" s="41" t="s">
        <v>2072</v>
      </c>
      <c r="K1460" s="41" t="s">
        <v>1159</v>
      </c>
      <c r="L1460" s="41" t="s">
        <v>2410</v>
      </c>
    </row>
    <row r="1461" spans="2:12" ht="22.5">
      <c r="B1461" s="68" t="s">
        <v>2711</v>
      </c>
      <c r="C1461" s="116" t="s">
        <v>1767</v>
      </c>
      <c r="D1461" s="41" t="s">
        <v>459</v>
      </c>
      <c r="E1461" s="41">
        <v>5</v>
      </c>
      <c r="F1461" s="41" t="s">
        <v>1729</v>
      </c>
      <c r="G1461" s="41" t="s">
        <v>2076</v>
      </c>
      <c r="H1461" s="79">
        <v>225199982.1428573</v>
      </c>
      <c r="I1461" s="79">
        <v>225199982.1428573</v>
      </c>
      <c r="J1461" s="41" t="s">
        <v>2072</v>
      </c>
      <c r="K1461" s="41" t="s">
        <v>1159</v>
      </c>
      <c r="L1461" s="41" t="s">
        <v>2410</v>
      </c>
    </row>
    <row r="1462" spans="2:12" ht="22.5">
      <c r="B1462" s="68" t="s">
        <v>2711</v>
      </c>
      <c r="C1462" s="116" t="s">
        <v>1768</v>
      </c>
      <c r="D1462" s="41" t="s">
        <v>459</v>
      </c>
      <c r="E1462" s="41">
        <v>5</v>
      </c>
      <c r="F1462" s="41" t="s">
        <v>1729</v>
      </c>
      <c r="G1462" s="41" t="s">
        <v>2076</v>
      </c>
      <c r="H1462" s="79">
        <v>225199982.1428573</v>
      </c>
      <c r="I1462" s="79">
        <v>225199982.1428573</v>
      </c>
      <c r="J1462" s="41" t="s">
        <v>2072</v>
      </c>
      <c r="K1462" s="41" t="s">
        <v>1159</v>
      </c>
      <c r="L1462" s="41" t="s">
        <v>2410</v>
      </c>
    </row>
    <row r="1463" spans="2:12" ht="22.5">
      <c r="B1463" s="68" t="s">
        <v>2711</v>
      </c>
      <c r="C1463" s="116" t="s">
        <v>1769</v>
      </c>
      <c r="D1463" s="41" t="s">
        <v>370</v>
      </c>
      <c r="E1463" s="41">
        <v>5</v>
      </c>
      <c r="F1463" s="41" t="s">
        <v>1729</v>
      </c>
      <c r="G1463" s="41" t="s">
        <v>2076</v>
      </c>
      <c r="H1463" s="79">
        <v>975891610</v>
      </c>
      <c r="I1463" s="79">
        <v>975891610</v>
      </c>
      <c r="J1463" s="41" t="s">
        <v>2072</v>
      </c>
      <c r="K1463" s="41" t="s">
        <v>1159</v>
      </c>
      <c r="L1463" s="41" t="s">
        <v>2410</v>
      </c>
    </row>
    <row r="1464" spans="2:12" ht="22.5">
      <c r="B1464" s="68" t="s">
        <v>2711</v>
      </c>
      <c r="C1464" s="116" t="s">
        <v>1770</v>
      </c>
      <c r="D1464" s="41" t="s">
        <v>459</v>
      </c>
      <c r="E1464" s="41">
        <v>5</v>
      </c>
      <c r="F1464" s="41" t="s">
        <v>1729</v>
      </c>
      <c r="G1464" s="41" t="s">
        <v>2076</v>
      </c>
      <c r="H1464" s="79">
        <v>225199982.1428573</v>
      </c>
      <c r="I1464" s="79">
        <v>225199982.1428573</v>
      </c>
      <c r="J1464" s="41" t="s">
        <v>2072</v>
      </c>
      <c r="K1464" s="41" t="s">
        <v>1159</v>
      </c>
      <c r="L1464" s="41" t="s">
        <v>2410</v>
      </c>
    </row>
    <row r="1465" spans="2:12" ht="22.5">
      <c r="B1465" s="68" t="s">
        <v>2711</v>
      </c>
      <c r="C1465" s="116" t="s">
        <v>1771</v>
      </c>
      <c r="D1465" s="41" t="s">
        <v>459</v>
      </c>
      <c r="E1465" s="41">
        <v>5</v>
      </c>
      <c r="F1465" s="41" t="s">
        <v>1729</v>
      </c>
      <c r="G1465" s="41" t="s">
        <v>2076</v>
      </c>
      <c r="H1465" s="79">
        <v>225199982.1428573</v>
      </c>
      <c r="I1465" s="79">
        <v>225199982.1428573</v>
      </c>
      <c r="J1465" s="41" t="s">
        <v>2072</v>
      </c>
      <c r="K1465" s="41" t="s">
        <v>1159</v>
      </c>
      <c r="L1465" s="41" t="s">
        <v>2410</v>
      </c>
    </row>
    <row r="1466" spans="2:12" ht="22.5">
      <c r="B1466" s="68" t="s">
        <v>2711</v>
      </c>
      <c r="C1466" s="116" t="s">
        <v>1772</v>
      </c>
      <c r="D1466" s="41" t="s">
        <v>459</v>
      </c>
      <c r="E1466" s="41">
        <v>5</v>
      </c>
      <c r="F1466" s="41" t="s">
        <v>1729</v>
      </c>
      <c r="G1466" s="41" t="s">
        <v>2076</v>
      </c>
      <c r="H1466" s="79">
        <v>225199982.1428573</v>
      </c>
      <c r="I1466" s="79">
        <v>225199982.1428573</v>
      </c>
      <c r="J1466" s="41" t="s">
        <v>2072</v>
      </c>
      <c r="K1466" s="41" t="s">
        <v>1159</v>
      </c>
      <c r="L1466" s="41" t="s">
        <v>2410</v>
      </c>
    </row>
    <row r="1467" spans="2:12" ht="22.5">
      <c r="B1467" s="68" t="s">
        <v>2711</v>
      </c>
      <c r="C1467" s="116" t="s">
        <v>1773</v>
      </c>
      <c r="D1467" s="41" t="s">
        <v>459</v>
      </c>
      <c r="E1467" s="41">
        <v>5</v>
      </c>
      <c r="F1467" s="41" t="s">
        <v>1729</v>
      </c>
      <c r="G1467" s="41" t="s">
        <v>2076</v>
      </c>
      <c r="H1467" s="79">
        <v>225199982.1428573</v>
      </c>
      <c r="I1467" s="79">
        <v>225199982.1428573</v>
      </c>
      <c r="J1467" s="41" t="s">
        <v>2072</v>
      </c>
      <c r="K1467" s="41" t="s">
        <v>1159</v>
      </c>
      <c r="L1467" s="41" t="s">
        <v>2410</v>
      </c>
    </row>
    <row r="1468" spans="2:12" ht="22.5">
      <c r="B1468" s="68" t="s">
        <v>2711</v>
      </c>
      <c r="C1468" s="116" t="s">
        <v>1774</v>
      </c>
      <c r="D1468" s="41" t="s">
        <v>459</v>
      </c>
      <c r="E1468" s="41">
        <v>5</v>
      </c>
      <c r="F1468" s="41" t="s">
        <v>1729</v>
      </c>
      <c r="G1468" s="41" t="s">
        <v>2076</v>
      </c>
      <c r="H1468" s="79">
        <v>225199982.1428573</v>
      </c>
      <c r="I1468" s="79">
        <v>225199982.1428573</v>
      </c>
      <c r="J1468" s="41" t="s">
        <v>2072</v>
      </c>
      <c r="K1468" s="41" t="s">
        <v>1159</v>
      </c>
      <c r="L1468" s="41" t="s">
        <v>2410</v>
      </c>
    </row>
    <row r="1469" spans="2:12" ht="22.5">
      <c r="B1469" s="68" t="s">
        <v>2711</v>
      </c>
      <c r="C1469" s="116" t="s">
        <v>1775</v>
      </c>
      <c r="D1469" s="41" t="s">
        <v>459</v>
      </c>
      <c r="E1469" s="41">
        <v>5</v>
      </c>
      <c r="F1469" s="41" t="s">
        <v>1729</v>
      </c>
      <c r="G1469" s="41" t="s">
        <v>2076</v>
      </c>
      <c r="H1469" s="79">
        <v>225199982.1428573</v>
      </c>
      <c r="I1469" s="79">
        <v>225199982.1428573</v>
      </c>
      <c r="J1469" s="41" t="s">
        <v>2072</v>
      </c>
      <c r="K1469" s="41" t="s">
        <v>1159</v>
      </c>
      <c r="L1469" s="41" t="s">
        <v>2410</v>
      </c>
    </row>
    <row r="1470" spans="2:12" ht="22.5">
      <c r="B1470" s="68" t="s">
        <v>2711</v>
      </c>
      <c r="C1470" s="116" t="s">
        <v>1776</v>
      </c>
      <c r="D1470" s="41" t="s">
        <v>459</v>
      </c>
      <c r="E1470" s="41">
        <v>5</v>
      </c>
      <c r="F1470" s="41" t="s">
        <v>1729</v>
      </c>
      <c r="G1470" s="41" t="s">
        <v>2076</v>
      </c>
      <c r="H1470" s="79">
        <v>225199982.1428573</v>
      </c>
      <c r="I1470" s="79">
        <v>225199982.1428573</v>
      </c>
      <c r="J1470" s="41" t="s">
        <v>2072</v>
      </c>
      <c r="K1470" s="41" t="s">
        <v>1159</v>
      </c>
      <c r="L1470" s="41" t="s">
        <v>2410</v>
      </c>
    </row>
    <row r="1471" spans="2:12" ht="22.5">
      <c r="B1471" s="68" t="s">
        <v>2711</v>
      </c>
      <c r="C1471" s="116" t="s">
        <v>1777</v>
      </c>
      <c r="D1471" s="41" t="s">
        <v>459</v>
      </c>
      <c r="E1471" s="41">
        <v>5</v>
      </c>
      <c r="F1471" s="41" t="s">
        <v>1729</v>
      </c>
      <c r="G1471" s="41" t="s">
        <v>2076</v>
      </c>
      <c r="H1471" s="79">
        <v>225199982.1428573</v>
      </c>
      <c r="I1471" s="79">
        <v>225199982.1428573</v>
      </c>
      <c r="J1471" s="41" t="s">
        <v>2072</v>
      </c>
      <c r="K1471" s="41" t="s">
        <v>1159</v>
      </c>
      <c r="L1471" s="41" t="s">
        <v>2410</v>
      </c>
    </row>
    <row r="1472" spans="2:12" ht="22.5">
      <c r="B1472" s="68" t="s">
        <v>2711</v>
      </c>
      <c r="C1472" s="116" t="s">
        <v>1778</v>
      </c>
      <c r="D1472" s="41" t="s">
        <v>459</v>
      </c>
      <c r="E1472" s="41">
        <v>5</v>
      </c>
      <c r="F1472" s="41" t="s">
        <v>1729</v>
      </c>
      <c r="G1472" s="41" t="s">
        <v>2076</v>
      </c>
      <c r="H1472" s="79">
        <v>225199982.1428573</v>
      </c>
      <c r="I1472" s="79">
        <v>225199982.1428573</v>
      </c>
      <c r="J1472" s="41" t="s">
        <v>2072</v>
      </c>
      <c r="K1472" s="41" t="s">
        <v>1159</v>
      </c>
      <c r="L1472" s="41" t="s">
        <v>2410</v>
      </c>
    </row>
    <row r="1473" spans="2:12" ht="22.5">
      <c r="B1473" s="68" t="s">
        <v>2711</v>
      </c>
      <c r="C1473" s="116" t="s">
        <v>1779</v>
      </c>
      <c r="D1473" s="41" t="s">
        <v>459</v>
      </c>
      <c r="E1473" s="41">
        <v>5</v>
      </c>
      <c r="F1473" s="41" t="s">
        <v>1729</v>
      </c>
      <c r="G1473" s="41" t="s">
        <v>2076</v>
      </c>
      <c r="H1473" s="79">
        <v>225199982.1428573</v>
      </c>
      <c r="I1473" s="79">
        <v>225199982.1428573</v>
      </c>
      <c r="J1473" s="41" t="s">
        <v>2072</v>
      </c>
      <c r="K1473" s="41" t="s">
        <v>1159</v>
      </c>
      <c r="L1473" s="41" t="s">
        <v>2410</v>
      </c>
    </row>
    <row r="1474" spans="2:12" ht="22.5">
      <c r="B1474" s="68" t="s">
        <v>2711</v>
      </c>
      <c r="C1474" s="116" t="s">
        <v>1780</v>
      </c>
      <c r="D1474" s="41" t="s">
        <v>459</v>
      </c>
      <c r="E1474" s="41">
        <v>5</v>
      </c>
      <c r="F1474" s="41" t="s">
        <v>1729</v>
      </c>
      <c r="G1474" s="41" t="s">
        <v>2076</v>
      </c>
      <c r="H1474" s="79">
        <v>225199982.1428573</v>
      </c>
      <c r="I1474" s="79">
        <v>225199982.1428573</v>
      </c>
      <c r="J1474" s="41" t="s">
        <v>2072</v>
      </c>
      <c r="K1474" s="41" t="s">
        <v>1159</v>
      </c>
      <c r="L1474" s="41" t="s">
        <v>2410</v>
      </c>
    </row>
    <row r="1475" spans="2:12" ht="22.5">
      <c r="B1475" s="68" t="s">
        <v>2711</v>
      </c>
      <c r="C1475" s="116" t="s">
        <v>1781</v>
      </c>
      <c r="D1475" s="41" t="s">
        <v>459</v>
      </c>
      <c r="E1475" s="41">
        <v>5</v>
      </c>
      <c r="F1475" s="41" t="s">
        <v>1729</v>
      </c>
      <c r="G1475" s="41" t="s">
        <v>2076</v>
      </c>
      <c r="H1475" s="79">
        <v>225199982.1428573</v>
      </c>
      <c r="I1475" s="79">
        <v>225199982.1428573</v>
      </c>
      <c r="J1475" s="41" t="s">
        <v>2072</v>
      </c>
      <c r="K1475" s="41" t="s">
        <v>1159</v>
      </c>
      <c r="L1475" s="41" t="s">
        <v>2410</v>
      </c>
    </row>
    <row r="1476" spans="2:12" ht="22.5">
      <c r="B1476" s="68" t="s">
        <v>2711</v>
      </c>
      <c r="C1476" s="116" t="s">
        <v>1782</v>
      </c>
      <c r="D1476" s="41" t="s">
        <v>459</v>
      </c>
      <c r="E1476" s="41">
        <v>5</v>
      </c>
      <c r="F1476" s="41" t="s">
        <v>1729</v>
      </c>
      <c r="G1476" s="41" t="s">
        <v>2076</v>
      </c>
      <c r="H1476" s="79">
        <v>225199982.1428573</v>
      </c>
      <c r="I1476" s="79">
        <v>225199982.1428573</v>
      </c>
      <c r="J1476" s="41" t="s">
        <v>2072</v>
      </c>
      <c r="K1476" s="41" t="s">
        <v>1159</v>
      </c>
      <c r="L1476" s="41" t="s">
        <v>2410</v>
      </c>
    </row>
    <row r="1477" spans="2:12" ht="22.5">
      <c r="B1477" s="68" t="s">
        <v>2711</v>
      </c>
      <c r="C1477" s="116" t="s">
        <v>1783</v>
      </c>
      <c r="D1477" s="41" t="s">
        <v>459</v>
      </c>
      <c r="E1477" s="41">
        <v>5</v>
      </c>
      <c r="F1477" s="41" t="s">
        <v>1729</v>
      </c>
      <c r="G1477" s="41" t="s">
        <v>2076</v>
      </c>
      <c r="H1477" s="79">
        <v>225199982.1428573</v>
      </c>
      <c r="I1477" s="79">
        <v>225199982.1428573</v>
      </c>
      <c r="J1477" s="41" t="s">
        <v>2072</v>
      </c>
      <c r="K1477" s="41" t="s">
        <v>1159</v>
      </c>
      <c r="L1477" s="41" t="s">
        <v>2410</v>
      </c>
    </row>
    <row r="1478" spans="2:12" ht="22.5">
      <c r="B1478" s="68" t="s">
        <v>2711</v>
      </c>
      <c r="C1478" s="116" t="s">
        <v>1784</v>
      </c>
      <c r="D1478" s="41" t="s">
        <v>459</v>
      </c>
      <c r="E1478" s="41">
        <v>5</v>
      </c>
      <c r="F1478" s="41" t="s">
        <v>1729</v>
      </c>
      <c r="G1478" s="41" t="s">
        <v>2076</v>
      </c>
      <c r="H1478" s="79">
        <v>225199982.1428573</v>
      </c>
      <c r="I1478" s="79">
        <v>225199982.1428573</v>
      </c>
      <c r="J1478" s="41" t="s">
        <v>2072</v>
      </c>
      <c r="K1478" s="41" t="s">
        <v>1159</v>
      </c>
      <c r="L1478" s="41" t="s">
        <v>2410</v>
      </c>
    </row>
    <row r="1479" spans="2:12" ht="22.5">
      <c r="B1479" s="68" t="s">
        <v>2711</v>
      </c>
      <c r="C1479" s="116" t="s">
        <v>1785</v>
      </c>
      <c r="D1479" s="41" t="s">
        <v>459</v>
      </c>
      <c r="E1479" s="41">
        <v>5</v>
      </c>
      <c r="F1479" s="41" t="s">
        <v>1729</v>
      </c>
      <c r="G1479" s="41" t="s">
        <v>2076</v>
      </c>
      <c r="H1479" s="79">
        <v>225199982.1428573</v>
      </c>
      <c r="I1479" s="79">
        <v>225199982.1428573</v>
      </c>
      <c r="J1479" s="41" t="s">
        <v>2072</v>
      </c>
      <c r="K1479" s="41" t="s">
        <v>1159</v>
      </c>
      <c r="L1479" s="41" t="s">
        <v>2410</v>
      </c>
    </row>
    <row r="1480" spans="2:12" ht="22.5">
      <c r="B1480" s="68" t="s">
        <v>2711</v>
      </c>
      <c r="C1480" s="116" t="s">
        <v>1786</v>
      </c>
      <c r="D1480" s="41" t="s">
        <v>459</v>
      </c>
      <c r="E1480" s="41">
        <v>5</v>
      </c>
      <c r="F1480" s="41" t="s">
        <v>1729</v>
      </c>
      <c r="G1480" s="41" t="s">
        <v>2076</v>
      </c>
      <c r="H1480" s="79">
        <v>225199982.1428573</v>
      </c>
      <c r="I1480" s="79">
        <v>225199982.1428573</v>
      </c>
      <c r="J1480" s="41" t="s">
        <v>2072</v>
      </c>
      <c r="K1480" s="41" t="s">
        <v>1159</v>
      </c>
      <c r="L1480" s="41" t="s">
        <v>2410</v>
      </c>
    </row>
    <row r="1481" spans="2:12" ht="22.5">
      <c r="B1481" s="68" t="s">
        <v>2711</v>
      </c>
      <c r="C1481" s="116" t="s">
        <v>1787</v>
      </c>
      <c r="D1481" s="41" t="s">
        <v>459</v>
      </c>
      <c r="E1481" s="41">
        <v>5</v>
      </c>
      <c r="F1481" s="41" t="s">
        <v>1729</v>
      </c>
      <c r="G1481" s="41" t="s">
        <v>2076</v>
      </c>
      <c r="H1481" s="79">
        <v>225199982.1428573</v>
      </c>
      <c r="I1481" s="79">
        <v>225199982.1428573</v>
      </c>
      <c r="J1481" s="41" t="s">
        <v>2072</v>
      </c>
      <c r="K1481" s="41" t="s">
        <v>1159</v>
      </c>
      <c r="L1481" s="41" t="s">
        <v>2410</v>
      </c>
    </row>
    <row r="1482" spans="2:12" ht="22.5">
      <c r="B1482" s="68" t="s">
        <v>2711</v>
      </c>
      <c r="C1482" s="116" t="s">
        <v>1788</v>
      </c>
      <c r="D1482" s="41" t="s">
        <v>459</v>
      </c>
      <c r="E1482" s="41">
        <v>5</v>
      </c>
      <c r="F1482" s="41" t="s">
        <v>1729</v>
      </c>
      <c r="G1482" s="41" t="s">
        <v>2076</v>
      </c>
      <c r="H1482" s="79">
        <v>225199982.1428573</v>
      </c>
      <c r="I1482" s="79">
        <v>225199982.1428573</v>
      </c>
      <c r="J1482" s="41" t="s">
        <v>2072</v>
      </c>
      <c r="K1482" s="41" t="s">
        <v>1159</v>
      </c>
      <c r="L1482" s="41" t="s">
        <v>2410</v>
      </c>
    </row>
    <row r="1483" spans="2:12" ht="22.5">
      <c r="B1483" s="68" t="s">
        <v>2711</v>
      </c>
      <c r="C1483" s="116" t="s">
        <v>1789</v>
      </c>
      <c r="D1483" s="41" t="s">
        <v>459</v>
      </c>
      <c r="E1483" s="41">
        <v>5</v>
      </c>
      <c r="F1483" s="41" t="s">
        <v>1729</v>
      </c>
      <c r="G1483" s="41" t="s">
        <v>2076</v>
      </c>
      <c r="H1483" s="79">
        <v>225199982.1428573</v>
      </c>
      <c r="I1483" s="79">
        <v>225199982.1428573</v>
      </c>
      <c r="J1483" s="41" t="s">
        <v>2072</v>
      </c>
      <c r="K1483" s="41" t="s">
        <v>1159</v>
      </c>
      <c r="L1483" s="41" t="s">
        <v>2410</v>
      </c>
    </row>
    <row r="1484" spans="2:12" ht="22.5">
      <c r="B1484" s="68" t="s">
        <v>2711</v>
      </c>
      <c r="C1484" s="116" t="s">
        <v>1790</v>
      </c>
      <c r="D1484" s="41" t="s">
        <v>459</v>
      </c>
      <c r="E1484" s="41">
        <v>5</v>
      </c>
      <c r="F1484" s="41" t="s">
        <v>1729</v>
      </c>
      <c r="G1484" s="41" t="s">
        <v>2076</v>
      </c>
      <c r="H1484" s="79">
        <v>225199982.1428573</v>
      </c>
      <c r="I1484" s="79">
        <v>225199982.1428573</v>
      </c>
      <c r="J1484" s="41" t="s">
        <v>2072</v>
      </c>
      <c r="K1484" s="41" t="s">
        <v>1159</v>
      </c>
      <c r="L1484" s="41" t="s">
        <v>2410</v>
      </c>
    </row>
    <row r="1485" spans="2:12" ht="22.5">
      <c r="B1485" s="68" t="s">
        <v>2711</v>
      </c>
      <c r="C1485" s="116" t="s">
        <v>1791</v>
      </c>
      <c r="D1485" s="41" t="s">
        <v>459</v>
      </c>
      <c r="E1485" s="41">
        <v>5</v>
      </c>
      <c r="F1485" s="41" t="s">
        <v>1729</v>
      </c>
      <c r="G1485" s="41" t="s">
        <v>2076</v>
      </c>
      <c r="H1485" s="79">
        <v>225199982.1428573</v>
      </c>
      <c r="I1485" s="79">
        <v>225199982.1428573</v>
      </c>
      <c r="J1485" s="41" t="s">
        <v>2072</v>
      </c>
      <c r="K1485" s="41" t="s">
        <v>1159</v>
      </c>
      <c r="L1485" s="41" t="s">
        <v>2410</v>
      </c>
    </row>
    <row r="1486" spans="2:12" ht="22.5">
      <c r="B1486" s="68" t="s">
        <v>2711</v>
      </c>
      <c r="C1486" s="116" t="s">
        <v>1792</v>
      </c>
      <c r="D1486" s="41" t="s">
        <v>459</v>
      </c>
      <c r="E1486" s="41">
        <v>5</v>
      </c>
      <c r="F1486" s="41" t="s">
        <v>1729</v>
      </c>
      <c r="G1486" s="41" t="s">
        <v>2076</v>
      </c>
      <c r="H1486" s="79">
        <v>225199982.1428573</v>
      </c>
      <c r="I1486" s="79">
        <v>225199982.1428573</v>
      </c>
      <c r="J1486" s="41" t="s">
        <v>2072</v>
      </c>
      <c r="K1486" s="41" t="s">
        <v>1159</v>
      </c>
      <c r="L1486" s="41" t="s">
        <v>2410</v>
      </c>
    </row>
    <row r="1487" spans="2:12" ht="22.5">
      <c r="B1487" s="68" t="s">
        <v>2711</v>
      </c>
      <c r="C1487" s="116" t="s">
        <v>1793</v>
      </c>
      <c r="D1487" s="41" t="s">
        <v>459</v>
      </c>
      <c r="E1487" s="41">
        <v>5</v>
      </c>
      <c r="F1487" s="41" t="s">
        <v>1729</v>
      </c>
      <c r="G1487" s="41" t="s">
        <v>2076</v>
      </c>
      <c r="H1487" s="79">
        <v>225199982.1428573</v>
      </c>
      <c r="I1487" s="79">
        <v>225199982.1428573</v>
      </c>
      <c r="J1487" s="41" t="s">
        <v>2072</v>
      </c>
      <c r="K1487" s="41" t="s">
        <v>1159</v>
      </c>
      <c r="L1487" s="41" t="s">
        <v>2410</v>
      </c>
    </row>
    <row r="1488" spans="2:12" ht="22.5">
      <c r="B1488" s="68" t="s">
        <v>2711</v>
      </c>
      <c r="C1488" s="116" t="s">
        <v>1794</v>
      </c>
      <c r="D1488" s="41" t="s">
        <v>459</v>
      </c>
      <c r="E1488" s="41">
        <v>24</v>
      </c>
      <c r="F1488" s="41" t="s">
        <v>1729</v>
      </c>
      <c r="G1488" s="41" t="s">
        <v>2411</v>
      </c>
      <c r="H1488" s="79">
        <v>1050000000</v>
      </c>
      <c r="I1488" s="79">
        <v>1050000000</v>
      </c>
      <c r="J1488" s="41" t="s">
        <v>2072</v>
      </c>
      <c r="K1488" s="41" t="s">
        <v>1159</v>
      </c>
      <c r="L1488" s="41" t="s">
        <v>2410</v>
      </c>
    </row>
    <row r="1489" spans="2:12" ht="22.5">
      <c r="B1489" s="68" t="s">
        <v>2711</v>
      </c>
      <c r="C1489" s="116" t="s">
        <v>1795</v>
      </c>
      <c r="D1489" s="41" t="s">
        <v>459</v>
      </c>
      <c r="E1489" s="41">
        <v>24</v>
      </c>
      <c r="F1489" s="41" t="s">
        <v>1729</v>
      </c>
      <c r="G1489" s="41" t="s">
        <v>2411</v>
      </c>
      <c r="H1489" s="79">
        <v>399845000</v>
      </c>
      <c r="I1489" s="79">
        <v>399845000</v>
      </c>
      <c r="J1489" s="41" t="s">
        <v>2072</v>
      </c>
      <c r="K1489" s="41" t="s">
        <v>1159</v>
      </c>
      <c r="L1489" s="41" t="s">
        <v>2410</v>
      </c>
    </row>
    <row r="1490" spans="2:12" ht="22.5">
      <c r="B1490" s="68" t="s">
        <v>2716</v>
      </c>
      <c r="C1490" s="116" t="s">
        <v>1796</v>
      </c>
      <c r="D1490" s="41" t="s">
        <v>459</v>
      </c>
      <c r="E1490" s="41">
        <v>24</v>
      </c>
      <c r="F1490" s="41" t="s">
        <v>1729</v>
      </c>
      <c r="G1490" s="41" t="s">
        <v>2411</v>
      </c>
      <c r="H1490" s="79">
        <f>2542730176</f>
        <v>2542730176</v>
      </c>
      <c r="I1490" s="79">
        <f>2542730176</f>
        <v>2542730176</v>
      </c>
      <c r="J1490" s="41" t="s">
        <v>2072</v>
      </c>
      <c r="K1490" s="41" t="s">
        <v>1159</v>
      </c>
      <c r="L1490" s="41" t="s">
        <v>2410</v>
      </c>
    </row>
    <row r="1491" spans="2:12" ht="22.5">
      <c r="B1491" s="68" t="s">
        <v>192</v>
      </c>
      <c r="C1491" s="116" t="s">
        <v>1797</v>
      </c>
      <c r="D1491" s="41" t="s">
        <v>389</v>
      </c>
      <c r="E1491" s="41">
        <v>9</v>
      </c>
      <c r="F1491" s="41" t="s">
        <v>71</v>
      </c>
      <c r="G1491" s="41" t="s">
        <v>2076</v>
      </c>
      <c r="H1491" s="79">
        <v>20000000</v>
      </c>
      <c r="I1491" s="79">
        <v>20000000</v>
      </c>
      <c r="J1491" s="41" t="s">
        <v>2072</v>
      </c>
      <c r="K1491" s="41" t="s">
        <v>1159</v>
      </c>
      <c r="L1491" s="41" t="s">
        <v>2410</v>
      </c>
    </row>
    <row r="1492" spans="2:12" ht="45">
      <c r="B1492" s="68" t="s">
        <v>2490</v>
      </c>
      <c r="C1492" s="113" t="s">
        <v>1798</v>
      </c>
      <c r="D1492" s="23" t="s">
        <v>1799</v>
      </c>
      <c r="E1492" s="23" t="s">
        <v>60</v>
      </c>
      <c r="F1492" s="25" t="s">
        <v>53</v>
      </c>
      <c r="G1492" s="25" t="s">
        <v>2412</v>
      </c>
      <c r="H1492" s="79">
        <v>100000000</v>
      </c>
      <c r="I1492" s="79">
        <v>100000000</v>
      </c>
      <c r="J1492" s="25" t="s">
        <v>2072</v>
      </c>
      <c r="K1492" s="25" t="s">
        <v>1159</v>
      </c>
      <c r="L1492" s="25" t="s">
        <v>2413</v>
      </c>
    </row>
    <row r="1493" spans="2:12" ht="45">
      <c r="B1493" s="68" t="s">
        <v>2717</v>
      </c>
      <c r="C1493" s="113" t="s">
        <v>1800</v>
      </c>
      <c r="D1493" s="52" t="s">
        <v>1801</v>
      </c>
      <c r="E1493" s="52" t="s">
        <v>60</v>
      </c>
      <c r="F1493" s="52" t="s">
        <v>1802</v>
      </c>
      <c r="G1493" s="25" t="s">
        <v>2412</v>
      </c>
      <c r="H1493" s="79">
        <v>163934209</v>
      </c>
      <c r="I1493" s="79">
        <v>163934209</v>
      </c>
      <c r="J1493" s="25" t="s">
        <v>2072</v>
      </c>
      <c r="K1493" s="25" t="s">
        <v>1159</v>
      </c>
      <c r="L1493" s="25" t="s">
        <v>2413</v>
      </c>
    </row>
    <row r="1494" spans="2:12" ht="45">
      <c r="B1494" s="68" t="s">
        <v>2717</v>
      </c>
      <c r="C1494" s="113" t="s">
        <v>1800</v>
      </c>
      <c r="D1494" s="52" t="s">
        <v>1801</v>
      </c>
      <c r="E1494" s="52" t="s">
        <v>60</v>
      </c>
      <c r="F1494" s="52" t="s">
        <v>1802</v>
      </c>
      <c r="G1494" s="25" t="s">
        <v>2414</v>
      </c>
      <c r="H1494" s="79">
        <f>100000000+72374794</f>
        <v>172374794</v>
      </c>
      <c r="I1494" s="79">
        <f>100000000+72374794</f>
        <v>172374794</v>
      </c>
      <c r="J1494" s="25" t="s">
        <v>2072</v>
      </c>
      <c r="K1494" s="25" t="s">
        <v>1159</v>
      </c>
      <c r="L1494" s="25" t="s">
        <v>2413</v>
      </c>
    </row>
    <row r="1495" spans="2:12" ht="56.25">
      <c r="B1495" s="68" t="s">
        <v>2717</v>
      </c>
      <c r="C1495" s="113" t="s">
        <v>1800</v>
      </c>
      <c r="D1495" s="52" t="s">
        <v>1801</v>
      </c>
      <c r="E1495" s="52" t="s">
        <v>60</v>
      </c>
      <c r="F1495" s="52" t="s">
        <v>1802</v>
      </c>
      <c r="G1495" s="25" t="s">
        <v>2415</v>
      </c>
      <c r="H1495" s="79">
        <v>150000000</v>
      </c>
      <c r="I1495" s="79">
        <v>150000000</v>
      </c>
      <c r="J1495" s="25" t="s">
        <v>2072</v>
      </c>
      <c r="K1495" s="25" t="s">
        <v>1159</v>
      </c>
      <c r="L1495" s="25" t="s">
        <v>2413</v>
      </c>
    </row>
    <row r="1496" spans="2:12" ht="56.25">
      <c r="B1496" s="68" t="s">
        <v>2717</v>
      </c>
      <c r="C1496" s="113" t="s">
        <v>1800</v>
      </c>
      <c r="D1496" s="52" t="s">
        <v>1801</v>
      </c>
      <c r="E1496" s="52" t="s">
        <v>60</v>
      </c>
      <c r="F1496" s="52" t="s">
        <v>1802</v>
      </c>
      <c r="G1496" s="25" t="s">
        <v>2416</v>
      </c>
      <c r="H1496" s="79">
        <v>88349161</v>
      </c>
      <c r="I1496" s="79">
        <v>88349161</v>
      </c>
      <c r="J1496" s="25" t="s">
        <v>2072</v>
      </c>
      <c r="K1496" s="25" t="s">
        <v>1159</v>
      </c>
      <c r="L1496" s="25" t="s">
        <v>2413</v>
      </c>
    </row>
    <row r="1497" spans="2:12" ht="56.25">
      <c r="B1497" s="68" t="s">
        <v>2717</v>
      </c>
      <c r="C1497" s="113" t="s">
        <v>1803</v>
      </c>
      <c r="D1497" s="23" t="s">
        <v>1804</v>
      </c>
      <c r="E1497" s="23" t="s">
        <v>60</v>
      </c>
      <c r="F1497" s="25" t="s">
        <v>868</v>
      </c>
      <c r="G1497" s="25" t="s">
        <v>2415</v>
      </c>
      <c r="H1497" s="79">
        <v>770831237</v>
      </c>
      <c r="I1497" s="79">
        <f>+H1497-650000000</f>
        <v>120831237</v>
      </c>
      <c r="J1497" s="59" t="s">
        <v>1159</v>
      </c>
      <c r="K1497" s="32" t="s">
        <v>1159</v>
      </c>
      <c r="L1497" s="25" t="s">
        <v>2413</v>
      </c>
    </row>
    <row r="1498" spans="2:12" ht="45">
      <c r="B1498" s="68" t="s">
        <v>2647</v>
      </c>
      <c r="C1498" s="113" t="s">
        <v>1805</v>
      </c>
      <c r="D1498" s="23" t="s">
        <v>1806</v>
      </c>
      <c r="E1498" s="23" t="s">
        <v>52</v>
      </c>
      <c r="F1498" s="25" t="s">
        <v>215</v>
      </c>
      <c r="G1498" s="25" t="s">
        <v>2414</v>
      </c>
      <c r="H1498" s="79">
        <v>91625170</v>
      </c>
      <c r="I1498" s="79">
        <v>91625170</v>
      </c>
      <c r="J1498" s="59" t="s">
        <v>1159</v>
      </c>
      <c r="K1498" s="32" t="s">
        <v>1159</v>
      </c>
      <c r="L1498" s="25" t="s">
        <v>2413</v>
      </c>
    </row>
    <row r="1499" spans="2:12" ht="56.25">
      <c r="B1499" s="68" t="s">
        <v>2717</v>
      </c>
      <c r="C1499" s="113" t="s">
        <v>1807</v>
      </c>
      <c r="D1499" s="23" t="s">
        <v>1808</v>
      </c>
      <c r="E1499" s="23" t="s">
        <v>60</v>
      </c>
      <c r="F1499" s="25" t="s">
        <v>868</v>
      </c>
      <c r="G1499" s="25" t="s">
        <v>2415</v>
      </c>
      <c r="H1499" s="79">
        <v>850000000</v>
      </c>
      <c r="I1499" s="79">
        <v>850000000</v>
      </c>
      <c r="J1499" s="25" t="s">
        <v>2072</v>
      </c>
      <c r="K1499" s="25" t="s">
        <v>1159</v>
      </c>
      <c r="L1499" s="25" t="s">
        <v>2413</v>
      </c>
    </row>
    <row r="1500" spans="2:12" ht="56.25">
      <c r="B1500" s="68" t="s">
        <v>2717</v>
      </c>
      <c r="C1500" s="113" t="s">
        <v>1809</v>
      </c>
      <c r="D1500" s="52" t="s">
        <v>1810</v>
      </c>
      <c r="E1500" s="52" t="s">
        <v>60</v>
      </c>
      <c r="F1500" s="52" t="s">
        <v>53</v>
      </c>
      <c r="G1500" s="25" t="s">
        <v>2415</v>
      </c>
      <c r="H1500" s="79">
        <v>221444000</v>
      </c>
      <c r="I1500" s="79">
        <v>221444000</v>
      </c>
      <c r="J1500" s="25" t="s">
        <v>2072</v>
      </c>
      <c r="K1500" s="25" t="s">
        <v>1159</v>
      </c>
      <c r="L1500" s="25" t="s">
        <v>2413</v>
      </c>
    </row>
    <row r="1501" spans="2:12" ht="56.25">
      <c r="B1501" s="68" t="s">
        <v>2717</v>
      </c>
      <c r="C1501" s="113" t="s">
        <v>1809</v>
      </c>
      <c r="D1501" s="52" t="s">
        <v>1810</v>
      </c>
      <c r="E1501" s="52" t="s">
        <v>60</v>
      </c>
      <c r="F1501" s="52" t="s">
        <v>53</v>
      </c>
      <c r="G1501" s="25" t="s">
        <v>2416</v>
      </c>
      <c r="H1501" s="79">
        <v>150000000</v>
      </c>
      <c r="I1501" s="79">
        <v>150000000</v>
      </c>
      <c r="J1501" s="59" t="s">
        <v>1159</v>
      </c>
      <c r="K1501" s="32" t="s">
        <v>1159</v>
      </c>
      <c r="L1501" s="25" t="s">
        <v>2413</v>
      </c>
    </row>
    <row r="1502" spans="2:12" ht="33.75">
      <c r="B1502" s="68" t="s">
        <v>2717</v>
      </c>
      <c r="C1502" s="113" t="s">
        <v>1809</v>
      </c>
      <c r="D1502" s="52" t="s">
        <v>1810</v>
      </c>
      <c r="E1502" s="52" t="s">
        <v>60</v>
      </c>
      <c r="F1502" s="52" t="s">
        <v>53</v>
      </c>
      <c r="G1502" s="99" t="s">
        <v>2164</v>
      </c>
      <c r="H1502" s="79">
        <v>100000000</v>
      </c>
      <c r="I1502" s="79">
        <v>100000000</v>
      </c>
      <c r="J1502" s="59" t="s">
        <v>1159</v>
      </c>
      <c r="K1502" s="32" t="s">
        <v>1159</v>
      </c>
      <c r="L1502" s="25" t="s">
        <v>2413</v>
      </c>
    </row>
    <row r="1503" spans="2:12" ht="22.5">
      <c r="B1503" s="68" t="s">
        <v>2647</v>
      </c>
      <c r="C1503" s="113" t="s">
        <v>1811</v>
      </c>
      <c r="D1503" s="23" t="s">
        <v>1812</v>
      </c>
      <c r="E1503" s="23" t="s">
        <v>161</v>
      </c>
      <c r="F1503" s="25" t="s">
        <v>53</v>
      </c>
      <c r="G1503" s="25" t="s">
        <v>2164</v>
      </c>
      <c r="H1503" s="79">
        <v>294529934</v>
      </c>
      <c r="I1503" s="79">
        <v>294529934</v>
      </c>
      <c r="J1503" s="25" t="s">
        <v>2072</v>
      </c>
      <c r="K1503" s="25" t="s">
        <v>1159</v>
      </c>
      <c r="L1503" s="25" t="s">
        <v>2413</v>
      </c>
    </row>
    <row r="1504" spans="2:12" ht="33.75">
      <c r="B1504" s="68" t="s">
        <v>2717</v>
      </c>
      <c r="C1504" s="113" t="s">
        <v>1813</v>
      </c>
      <c r="D1504" s="52" t="s">
        <v>1814</v>
      </c>
      <c r="E1504" s="52" t="s">
        <v>161</v>
      </c>
      <c r="F1504" s="52" t="s">
        <v>215</v>
      </c>
      <c r="G1504" s="52" t="s">
        <v>2164</v>
      </c>
      <c r="H1504" s="79">
        <v>441999999</v>
      </c>
      <c r="I1504" s="79">
        <v>441999999</v>
      </c>
      <c r="J1504" s="25" t="s">
        <v>2072</v>
      </c>
      <c r="K1504" s="25" t="s">
        <v>1159</v>
      </c>
      <c r="L1504" s="25" t="s">
        <v>2413</v>
      </c>
    </row>
    <row r="1505" spans="2:12" ht="33.75">
      <c r="B1505" s="68" t="s">
        <v>2717</v>
      </c>
      <c r="C1505" s="113" t="s">
        <v>1813</v>
      </c>
      <c r="D1505" s="52" t="s">
        <v>1814</v>
      </c>
      <c r="E1505" s="52" t="s">
        <v>161</v>
      </c>
      <c r="F1505" s="52" t="s">
        <v>215</v>
      </c>
      <c r="G1505" s="52" t="s">
        <v>2164</v>
      </c>
      <c r="H1505" s="79">
        <v>72000000</v>
      </c>
      <c r="I1505" s="79">
        <v>72000000</v>
      </c>
      <c r="J1505" s="59" t="s">
        <v>1159</v>
      </c>
      <c r="K1505" s="32" t="s">
        <v>1159</v>
      </c>
      <c r="L1505" s="25" t="s">
        <v>2413</v>
      </c>
    </row>
    <row r="1506" spans="2:12" ht="22.5">
      <c r="B1506" s="68" t="s">
        <v>2717</v>
      </c>
      <c r="C1506" s="113" t="s">
        <v>1815</v>
      </c>
      <c r="D1506" s="52" t="s">
        <v>1816</v>
      </c>
      <c r="E1506" s="52" t="s">
        <v>60</v>
      </c>
      <c r="F1506" s="52" t="s">
        <v>215</v>
      </c>
      <c r="G1506" s="25" t="s">
        <v>2164</v>
      </c>
      <c r="H1506" s="79">
        <v>430000000</v>
      </c>
      <c r="I1506" s="79">
        <v>430000000</v>
      </c>
      <c r="J1506" s="25" t="s">
        <v>2072</v>
      </c>
      <c r="K1506" s="25" t="s">
        <v>1159</v>
      </c>
      <c r="L1506" s="25" t="s">
        <v>2413</v>
      </c>
    </row>
    <row r="1507" spans="2:12" ht="45">
      <c r="B1507" s="68" t="s">
        <v>2717</v>
      </c>
      <c r="C1507" s="113" t="s">
        <v>1815</v>
      </c>
      <c r="D1507" s="52" t="s">
        <v>1816</v>
      </c>
      <c r="E1507" s="52" t="s">
        <v>60</v>
      </c>
      <c r="F1507" s="52" t="s">
        <v>215</v>
      </c>
      <c r="G1507" s="25" t="s">
        <v>2414</v>
      </c>
      <c r="H1507" s="79">
        <v>150000000</v>
      </c>
      <c r="I1507" s="79">
        <v>150000000</v>
      </c>
      <c r="J1507" s="59" t="s">
        <v>1159</v>
      </c>
      <c r="K1507" s="32" t="s">
        <v>1159</v>
      </c>
      <c r="L1507" s="25" t="s">
        <v>2417</v>
      </c>
    </row>
    <row r="1508" spans="2:12" ht="22.5">
      <c r="B1508" s="68" t="s">
        <v>2717</v>
      </c>
      <c r="C1508" s="113" t="s">
        <v>1817</v>
      </c>
      <c r="D1508" s="52" t="s">
        <v>1818</v>
      </c>
      <c r="E1508" s="52" t="s">
        <v>161</v>
      </c>
      <c r="F1508" s="52" t="s">
        <v>215</v>
      </c>
      <c r="G1508" s="25" t="s">
        <v>2164</v>
      </c>
      <c r="H1508" s="79">
        <v>100000000</v>
      </c>
      <c r="I1508" s="79">
        <v>100000000</v>
      </c>
      <c r="J1508" s="25" t="s">
        <v>2072</v>
      </c>
      <c r="K1508" s="25" t="s">
        <v>1159</v>
      </c>
      <c r="L1508" s="25" t="s">
        <v>2413</v>
      </c>
    </row>
    <row r="1509" spans="2:12" ht="56.25">
      <c r="B1509" s="68" t="s">
        <v>2717</v>
      </c>
      <c r="C1509" s="113" t="s">
        <v>1817</v>
      </c>
      <c r="D1509" s="52" t="s">
        <v>1818</v>
      </c>
      <c r="E1509" s="52" t="s">
        <v>161</v>
      </c>
      <c r="F1509" s="52" t="s">
        <v>215</v>
      </c>
      <c r="G1509" s="25" t="s">
        <v>2416</v>
      </c>
      <c r="H1509" s="79">
        <v>175650803</v>
      </c>
      <c r="I1509" s="79">
        <v>175650803</v>
      </c>
      <c r="J1509" s="59" t="s">
        <v>1159</v>
      </c>
      <c r="K1509" s="32" t="s">
        <v>1159</v>
      </c>
      <c r="L1509" s="25" t="s">
        <v>2413</v>
      </c>
    </row>
    <row r="1510" spans="2:12" ht="22.5">
      <c r="B1510" s="68" t="s">
        <v>2647</v>
      </c>
      <c r="C1510" s="113" t="s">
        <v>1819</v>
      </c>
      <c r="D1510" s="23" t="s">
        <v>1820</v>
      </c>
      <c r="E1510" s="23" t="s">
        <v>60</v>
      </c>
      <c r="F1510" s="25" t="s">
        <v>387</v>
      </c>
      <c r="G1510" s="25" t="s">
        <v>2164</v>
      </c>
      <c r="H1510" s="79">
        <v>200000000</v>
      </c>
      <c r="I1510" s="79">
        <v>200000000</v>
      </c>
      <c r="J1510" s="25" t="s">
        <v>2072</v>
      </c>
      <c r="K1510" s="25" t="s">
        <v>1159</v>
      </c>
      <c r="L1510" s="25" t="s">
        <v>2413</v>
      </c>
    </row>
    <row r="1511" spans="2:12" ht="45">
      <c r="B1511" s="68" t="s">
        <v>2490</v>
      </c>
      <c r="C1511" s="113" t="s">
        <v>1821</v>
      </c>
      <c r="D1511" s="72">
        <v>38596</v>
      </c>
      <c r="E1511" s="72" t="s">
        <v>1822</v>
      </c>
      <c r="F1511" s="25" t="s">
        <v>61</v>
      </c>
      <c r="G1511" s="25" t="s">
        <v>2162</v>
      </c>
      <c r="H1511" s="79">
        <v>80000000</v>
      </c>
      <c r="I1511" s="79">
        <v>80000000</v>
      </c>
      <c r="J1511" s="25" t="s">
        <v>2072</v>
      </c>
      <c r="K1511" s="25" t="s">
        <v>1159</v>
      </c>
      <c r="L1511" s="25" t="s">
        <v>2413</v>
      </c>
    </row>
    <row r="1512" spans="2:12" ht="15">
      <c r="B1512" s="68" t="s">
        <v>2490</v>
      </c>
      <c r="C1512" s="113" t="s">
        <v>1823</v>
      </c>
      <c r="D1512" s="72">
        <v>44743</v>
      </c>
      <c r="E1512" s="72" t="s">
        <v>1822</v>
      </c>
      <c r="F1512" s="25" t="s">
        <v>61</v>
      </c>
      <c r="G1512" s="25" t="s">
        <v>2162</v>
      </c>
      <c r="H1512" s="79">
        <v>100000000</v>
      </c>
      <c r="I1512" s="79">
        <v>100000000</v>
      </c>
      <c r="J1512" s="25" t="s">
        <v>2072</v>
      </c>
      <c r="K1512" s="25" t="s">
        <v>1159</v>
      </c>
      <c r="L1512" s="25" t="s">
        <v>1089</v>
      </c>
    </row>
    <row r="1513" spans="2:12" ht="15">
      <c r="B1513" s="68" t="s">
        <v>2490</v>
      </c>
      <c r="C1513" s="113" t="s">
        <v>1824</v>
      </c>
      <c r="D1513" s="72">
        <v>39995</v>
      </c>
      <c r="E1513" s="72" t="s">
        <v>1822</v>
      </c>
      <c r="F1513" s="25" t="s">
        <v>61</v>
      </c>
      <c r="G1513" s="25" t="s">
        <v>2162</v>
      </c>
      <c r="H1513" s="79">
        <v>100000000</v>
      </c>
      <c r="I1513" s="79">
        <v>100000000</v>
      </c>
      <c r="J1513" s="25" t="s">
        <v>2072</v>
      </c>
      <c r="K1513" s="25" t="s">
        <v>1159</v>
      </c>
      <c r="L1513" s="25" t="s">
        <v>1089</v>
      </c>
    </row>
    <row r="1514" spans="2:12" ht="22.5">
      <c r="B1514" s="68" t="s">
        <v>2490</v>
      </c>
      <c r="C1514" s="113" t="s">
        <v>1825</v>
      </c>
      <c r="D1514" s="23" t="s">
        <v>1826</v>
      </c>
      <c r="E1514" s="72" t="s">
        <v>1822</v>
      </c>
      <c r="F1514" s="25" t="s">
        <v>61</v>
      </c>
      <c r="G1514" s="25" t="s">
        <v>2162</v>
      </c>
      <c r="H1514" s="79">
        <v>80000000</v>
      </c>
      <c r="I1514" s="79">
        <v>80000000</v>
      </c>
      <c r="J1514" s="25" t="s">
        <v>2072</v>
      </c>
      <c r="K1514" s="25" t="s">
        <v>1159</v>
      </c>
      <c r="L1514" s="25" t="s">
        <v>1089</v>
      </c>
    </row>
    <row r="1515" spans="2:12" ht="15">
      <c r="B1515" s="68" t="s">
        <v>2490</v>
      </c>
      <c r="C1515" s="113" t="s">
        <v>1827</v>
      </c>
      <c r="D1515" s="23" t="s">
        <v>1828</v>
      </c>
      <c r="E1515" s="72" t="s">
        <v>1822</v>
      </c>
      <c r="F1515" s="25" t="s">
        <v>61</v>
      </c>
      <c r="G1515" s="25" t="s">
        <v>2162</v>
      </c>
      <c r="H1515" s="79">
        <v>40000000</v>
      </c>
      <c r="I1515" s="79">
        <v>40000000</v>
      </c>
      <c r="J1515" s="25" t="s">
        <v>2072</v>
      </c>
      <c r="K1515" s="25" t="s">
        <v>1159</v>
      </c>
      <c r="L1515" s="25" t="s">
        <v>1089</v>
      </c>
    </row>
    <row r="1516" spans="2:12" ht="15">
      <c r="B1516" s="68" t="s">
        <v>2490</v>
      </c>
      <c r="C1516" s="113" t="s">
        <v>1829</v>
      </c>
      <c r="D1516" s="23" t="s">
        <v>1826</v>
      </c>
      <c r="E1516" s="72" t="s">
        <v>1822</v>
      </c>
      <c r="F1516" s="25" t="s">
        <v>61</v>
      </c>
      <c r="G1516" s="25" t="s">
        <v>2162</v>
      </c>
      <c r="H1516" s="79">
        <v>30000000</v>
      </c>
      <c r="I1516" s="79">
        <v>30000000</v>
      </c>
      <c r="J1516" s="25" t="s">
        <v>2072</v>
      </c>
      <c r="K1516" s="25" t="s">
        <v>1159</v>
      </c>
      <c r="L1516" s="25" t="s">
        <v>1089</v>
      </c>
    </row>
    <row r="1517" spans="2:12" ht="15">
      <c r="B1517" s="68" t="s">
        <v>2490</v>
      </c>
      <c r="C1517" s="113" t="s">
        <v>1830</v>
      </c>
      <c r="D1517" s="23" t="s">
        <v>1826</v>
      </c>
      <c r="E1517" s="72" t="s">
        <v>1822</v>
      </c>
      <c r="F1517" s="25" t="s">
        <v>61</v>
      </c>
      <c r="G1517" s="25" t="s">
        <v>2162</v>
      </c>
      <c r="H1517" s="79">
        <v>20000000</v>
      </c>
      <c r="I1517" s="79">
        <v>20000000</v>
      </c>
      <c r="J1517" s="59" t="s">
        <v>1159</v>
      </c>
      <c r="K1517" s="25" t="s">
        <v>1159</v>
      </c>
      <c r="L1517" s="25" t="s">
        <v>1089</v>
      </c>
    </row>
    <row r="1518" spans="2:12" ht="22.5">
      <c r="B1518" s="68" t="s">
        <v>2490</v>
      </c>
      <c r="C1518" s="113" t="s">
        <v>1831</v>
      </c>
      <c r="D1518" s="23" t="s">
        <v>1826</v>
      </c>
      <c r="E1518" s="23" t="s">
        <v>1832</v>
      </c>
      <c r="F1518" s="23" t="s">
        <v>61</v>
      </c>
      <c r="G1518" s="23" t="s">
        <v>2164</v>
      </c>
      <c r="H1518" s="79">
        <v>100000000</v>
      </c>
      <c r="I1518" s="79">
        <v>100000000</v>
      </c>
      <c r="J1518" s="23" t="s">
        <v>2158</v>
      </c>
      <c r="K1518" s="23" t="s">
        <v>1262</v>
      </c>
      <c r="L1518" s="23" t="s">
        <v>2418</v>
      </c>
    </row>
    <row r="1519" spans="2:12" ht="22.5">
      <c r="B1519" s="68" t="s">
        <v>2490</v>
      </c>
      <c r="C1519" s="113" t="s">
        <v>1834</v>
      </c>
      <c r="D1519" s="72">
        <v>39387</v>
      </c>
      <c r="E1519" s="72" t="s">
        <v>1822</v>
      </c>
      <c r="F1519" s="25" t="s">
        <v>61</v>
      </c>
      <c r="G1519" s="23" t="s">
        <v>2164</v>
      </c>
      <c r="H1519" s="79">
        <v>8000000</v>
      </c>
      <c r="I1519" s="79">
        <v>8000000</v>
      </c>
      <c r="J1519" s="23" t="s">
        <v>2419</v>
      </c>
      <c r="K1519" s="23" t="s">
        <v>1262</v>
      </c>
      <c r="L1519" s="23" t="s">
        <v>2420</v>
      </c>
    </row>
    <row r="1520" spans="2:12" ht="15">
      <c r="B1520" s="68" t="s">
        <v>2490</v>
      </c>
      <c r="C1520" s="113" t="s">
        <v>1835</v>
      </c>
      <c r="D1520" s="72">
        <v>40787</v>
      </c>
      <c r="E1520" s="72" t="s">
        <v>1822</v>
      </c>
      <c r="F1520" s="25" t="s">
        <v>61</v>
      </c>
      <c r="G1520" s="23" t="s">
        <v>2164</v>
      </c>
      <c r="H1520" s="79">
        <v>3000000</v>
      </c>
      <c r="I1520" s="79">
        <v>3000000</v>
      </c>
      <c r="J1520" s="23" t="s">
        <v>2419</v>
      </c>
      <c r="K1520" s="23" t="s">
        <v>1262</v>
      </c>
      <c r="L1520" s="25" t="s">
        <v>2417</v>
      </c>
    </row>
    <row r="1521" spans="2:12" ht="15">
      <c r="B1521" s="68" t="s">
        <v>2490</v>
      </c>
      <c r="C1521" s="113" t="s">
        <v>1836</v>
      </c>
      <c r="D1521" s="23" t="s">
        <v>697</v>
      </c>
      <c r="E1521" s="72" t="s">
        <v>1822</v>
      </c>
      <c r="F1521" s="25" t="s">
        <v>61</v>
      </c>
      <c r="G1521" s="23" t="s">
        <v>2164</v>
      </c>
      <c r="H1521" s="79">
        <v>9000000</v>
      </c>
      <c r="I1521" s="79">
        <v>9000000</v>
      </c>
      <c r="J1521" s="23" t="s">
        <v>2419</v>
      </c>
      <c r="K1521" s="23" t="s">
        <v>1262</v>
      </c>
      <c r="L1521" s="25" t="s">
        <v>2417</v>
      </c>
    </row>
    <row r="1522" spans="2:12" ht="45">
      <c r="B1522" s="68" t="s">
        <v>2718</v>
      </c>
      <c r="C1522" s="113" t="s">
        <v>1837</v>
      </c>
      <c r="D1522" s="23" t="s">
        <v>1838</v>
      </c>
      <c r="E1522" s="23" t="s">
        <v>1159</v>
      </c>
      <c r="F1522" s="25" t="s">
        <v>1839</v>
      </c>
      <c r="G1522" s="25" t="s">
        <v>2412</v>
      </c>
      <c r="H1522" s="79">
        <v>100000000</v>
      </c>
      <c r="I1522" s="79">
        <v>100000000</v>
      </c>
      <c r="J1522" s="25" t="s">
        <v>2115</v>
      </c>
      <c r="K1522" s="25" t="s">
        <v>2421</v>
      </c>
      <c r="L1522" s="25" t="s">
        <v>2413</v>
      </c>
    </row>
    <row r="1523" spans="2:12" ht="56.25">
      <c r="B1523" s="68" t="s">
        <v>2719</v>
      </c>
      <c r="C1523" s="113" t="s">
        <v>1840</v>
      </c>
      <c r="D1523" s="72" t="s">
        <v>459</v>
      </c>
      <c r="E1523" s="23" t="s">
        <v>63</v>
      </c>
      <c r="F1523" s="25" t="s">
        <v>1802</v>
      </c>
      <c r="G1523" s="25" t="s">
        <v>2415</v>
      </c>
      <c r="H1523" s="79">
        <v>500000000</v>
      </c>
      <c r="I1523" s="79">
        <v>500000000</v>
      </c>
      <c r="J1523" s="25" t="s">
        <v>2072</v>
      </c>
      <c r="K1523" s="25" t="s">
        <v>1159</v>
      </c>
      <c r="L1523" s="25" t="s">
        <v>2413</v>
      </c>
    </row>
    <row r="1524" spans="2:12" ht="45">
      <c r="B1524" s="68" t="s">
        <v>2720</v>
      </c>
      <c r="C1524" s="113" t="s">
        <v>1841</v>
      </c>
      <c r="D1524" s="23" t="s">
        <v>669</v>
      </c>
      <c r="E1524" s="23" t="s">
        <v>721</v>
      </c>
      <c r="F1524" s="25" t="s">
        <v>1842</v>
      </c>
      <c r="G1524" s="25" t="s">
        <v>2422</v>
      </c>
      <c r="H1524" s="79">
        <v>785000000</v>
      </c>
      <c r="I1524" s="79">
        <v>785000000</v>
      </c>
      <c r="J1524" s="25" t="s">
        <v>2072</v>
      </c>
      <c r="K1524" s="25" t="s">
        <v>1262</v>
      </c>
      <c r="L1524" s="25" t="s">
        <v>2423</v>
      </c>
    </row>
    <row r="1525" spans="2:12" ht="123.75">
      <c r="B1525" s="68" t="s">
        <v>2481</v>
      </c>
      <c r="C1525" s="113" t="s">
        <v>1843</v>
      </c>
      <c r="D1525" s="23" t="s">
        <v>459</v>
      </c>
      <c r="E1525" s="23" t="s">
        <v>721</v>
      </c>
      <c r="F1525" s="25" t="s">
        <v>1802</v>
      </c>
      <c r="G1525" s="25" t="s">
        <v>2424</v>
      </c>
      <c r="H1525" s="79">
        <v>2209999935</v>
      </c>
      <c r="I1525" s="79">
        <v>2209999935</v>
      </c>
      <c r="J1525" s="25" t="s">
        <v>2072</v>
      </c>
      <c r="K1525" s="25" t="s">
        <v>1262</v>
      </c>
      <c r="L1525" s="25" t="s">
        <v>2423</v>
      </c>
    </row>
    <row r="1526" spans="2:12" ht="45">
      <c r="B1526" s="68" t="s">
        <v>2721</v>
      </c>
      <c r="C1526" s="113" t="s">
        <v>1844</v>
      </c>
      <c r="D1526" s="23" t="s">
        <v>459</v>
      </c>
      <c r="E1526" s="23" t="s">
        <v>60</v>
      </c>
      <c r="F1526" s="25" t="s">
        <v>1802</v>
      </c>
      <c r="G1526" s="25" t="s">
        <v>2422</v>
      </c>
      <c r="H1526" s="79">
        <v>90000000</v>
      </c>
      <c r="I1526" s="79">
        <v>90000000</v>
      </c>
      <c r="J1526" s="25" t="s">
        <v>2072</v>
      </c>
      <c r="K1526" s="25" t="s">
        <v>1262</v>
      </c>
      <c r="L1526" s="25" t="s">
        <v>2423</v>
      </c>
    </row>
    <row r="1527" spans="2:12" ht="45">
      <c r="B1527" s="68" t="s">
        <v>2481</v>
      </c>
      <c r="C1527" s="113" t="s">
        <v>1845</v>
      </c>
      <c r="D1527" s="23" t="s">
        <v>1027</v>
      </c>
      <c r="E1527" s="23" t="s">
        <v>721</v>
      </c>
      <c r="F1527" s="25" t="s">
        <v>1802</v>
      </c>
      <c r="G1527" s="25" t="s">
        <v>2422</v>
      </c>
      <c r="H1527" s="79">
        <v>1300000000</v>
      </c>
      <c r="I1527" s="79">
        <v>1300000000</v>
      </c>
      <c r="J1527" s="25" t="s">
        <v>2072</v>
      </c>
      <c r="K1527" s="25" t="s">
        <v>1262</v>
      </c>
      <c r="L1527" s="25" t="s">
        <v>2423</v>
      </c>
    </row>
    <row r="1528" spans="2:12" ht="123.75">
      <c r="B1528" s="68">
        <v>44111500</v>
      </c>
      <c r="C1528" s="113" t="s">
        <v>1846</v>
      </c>
      <c r="D1528" s="24">
        <v>41774</v>
      </c>
      <c r="E1528" s="23" t="s">
        <v>187</v>
      </c>
      <c r="F1528" s="25" t="s">
        <v>190</v>
      </c>
      <c r="G1528" s="25" t="s">
        <v>2424</v>
      </c>
      <c r="H1528" s="79">
        <v>50000000</v>
      </c>
      <c r="I1528" s="79">
        <v>50000000</v>
      </c>
      <c r="J1528" s="25" t="s">
        <v>2072</v>
      </c>
      <c r="K1528" s="25" t="s">
        <v>1262</v>
      </c>
      <c r="L1528" s="25" t="s">
        <v>2423</v>
      </c>
    </row>
    <row r="1529" spans="2:12" ht="123.75">
      <c r="B1529" s="68">
        <v>82101600</v>
      </c>
      <c r="C1529" s="113" t="s">
        <v>1847</v>
      </c>
      <c r="D1529" s="24">
        <v>41774</v>
      </c>
      <c r="E1529" s="23" t="s">
        <v>721</v>
      </c>
      <c r="F1529" s="25" t="s">
        <v>868</v>
      </c>
      <c r="G1529" s="25" t="s">
        <v>2424</v>
      </c>
      <c r="H1529" s="79">
        <v>1300000000</v>
      </c>
      <c r="I1529" s="79">
        <v>1300000000</v>
      </c>
      <c r="J1529" s="25" t="s">
        <v>2072</v>
      </c>
      <c r="K1529" s="25" t="s">
        <v>1262</v>
      </c>
      <c r="L1529" s="25" t="s">
        <v>2423</v>
      </c>
    </row>
    <row r="1530" spans="2:12" ht="123.75">
      <c r="B1530" s="68" t="s">
        <v>2481</v>
      </c>
      <c r="C1530" s="113" t="s">
        <v>1848</v>
      </c>
      <c r="D1530" s="24" t="s">
        <v>669</v>
      </c>
      <c r="E1530" s="23" t="s">
        <v>721</v>
      </c>
      <c r="F1530" s="25" t="s">
        <v>1802</v>
      </c>
      <c r="G1530" s="25" t="s">
        <v>2424</v>
      </c>
      <c r="H1530" s="79">
        <v>99000000</v>
      </c>
      <c r="I1530" s="79">
        <v>99000000</v>
      </c>
      <c r="J1530" s="25" t="s">
        <v>2072</v>
      </c>
      <c r="K1530" s="25" t="s">
        <v>1262</v>
      </c>
      <c r="L1530" s="25" t="s">
        <v>2423</v>
      </c>
    </row>
    <row r="1531" spans="2:12" ht="123.75">
      <c r="B1531" s="68" t="s">
        <v>2647</v>
      </c>
      <c r="C1531" s="113" t="s">
        <v>1849</v>
      </c>
      <c r="D1531" s="23" t="s">
        <v>669</v>
      </c>
      <c r="E1531" s="23" t="s">
        <v>721</v>
      </c>
      <c r="F1531" s="25" t="s">
        <v>1850</v>
      </c>
      <c r="G1531" s="25" t="s">
        <v>2424</v>
      </c>
      <c r="H1531" s="79">
        <v>310000000</v>
      </c>
      <c r="I1531" s="79">
        <v>310000000</v>
      </c>
      <c r="J1531" s="25" t="s">
        <v>2072</v>
      </c>
      <c r="K1531" s="25" t="s">
        <v>1262</v>
      </c>
      <c r="L1531" s="25" t="s">
        <v>2423</v>
      </c>
    </row>
    <row r="1532" spans="2:12" ht="15">
      <c r="B1532" s="68" t="s">
        <v>704</v>
      </c>
      <c r="C1532" s="113" t="s">
        <v>1851</v>
      </c>
      <c r="D1532" s="23" t="s">
        <v>1213</v>
      </c>
      <c r="E1532" s="23" t="s">
        <v>1852</v>
      </c>
      <c r="F1532" s="23" t="s">
        <v>1853</v>
      </c>
      <c r="G1532" s="23" t="s">
        <v>2164</v>
      </c>
      <c r="H1532" s="79">
        <v>46607242</v>
      </c>
      <c r="I1532" s="79">
        <v>46607242</v>
      </c>
      <c r="J1532" s="59" t="s">
        <v>1159</v>
      </c>
      <c r="K1532" s="32" t="s">
        <v>1159</v>
      </c>
      <c r="L1532" s="23" t="s">
        <v>2425</v>
      </c>
    </row>
    <row r="1533" spans="2:12" ht="22.5">
      <c r="B1533" s="68" t="s">
        <v>2481</v>
      </c>
      <c r="C1533" s="113" t="s">
        <v>1854</v>
      </c>
      <c r="D1533" s="23" t="s">
        <v>1855</v>
      </c>
      <c r="E1533" s="23" t="s">
        <v>172</v>
      </c>
      <c r="F1533" s="23" t="s">
        <v>1856</v>
      </c>
      <c r="G1533" s="23" t="s">
        <v>2164</v>
      </c>
      <c r="H1533" s="79">
        <v>100000000</v>
      </c>
      <c r="I1533" s="79">
        <v>100000000</v>
      </c>
      <c r="J1533" s="23" t="s">
        <v>2419</v>
      </c>
      <c r="K1533" s="23" t="s">
        <v>1262</v>
      </c>
      <c r="L1533" s="23" t="s">
        <v>2426</v>
      </c>
    </row>
    <row r="1534" spans="2:12" ht="22.5">
      <c r="B1534" s="68" t="s">
        <v>2499</v>
      </c>
      <c r="C1534" s="113" t="s">
        <v>1857</v>
      </c>
      <c r="D1534" s="23" t="s">
        <v>1855</v>
      </c>
      <c r="E1534" s="23" t="s">
        <v>228</v>
      </c>
      <c r="F1534" s="23" t="s">
        <v>1858</v>
      </c>
      <c r="G1534" s="23" t="s">
        <v>2164</v>
      </c>
      <c r="H1534" s="79">
        <v>130000000</v>
      </c>
      <c r="I1534" s="79">
        <v>130000000</v>
      </c>
      <c r="J1534" s="23" t="s">
        <v>2419</v>
      </c>
      <c r="K1534" s="23" t="s">
        <v>1262</v>
      </c>
      <c r="L1534" s="23" t="s">
        <v>2420</v>
      </c>
    </row>
    <row r="1535" spans="2:12" ht="22.5">
      <c r="B1535" s="68" t="s">
        <v>2481</v>
      </c>
      <c r="C1535" s="113" t="s">
        <v>1859</v>
      </c>
      <c r="D1535" s="23" t="s">
        <v>1855</v>
      </c>
      <c r="E1535" s="23" t="s">
        <v>228</v>
      </c>
      <c r="F1535" s="23" t="s">
        <v>1856</v>
      </c>
      <c r="G1535" s="23" t="s">
        <v>2164</v>
      </c>
      <c r="H1535" s="79">
        <v>100000000</v>
      </c>
      <c r="I1535" s="79">
        <v>100000000</v>
      </c>
      <c r="J1535" s="23" t="s">
        <v>2419</v>
      </c>
      <c r="K1535" s="23" t="s">
        <v>1262</v>
      </c>
      <c r="L1535" s="23" t="s">
        <v>2426</v>
      </c>
    </row>
    <row r="1536" spans="2:12" ht="33.75">
      <c r="B1536" s="68" t="s">
        <v>2463</v>
      </c>
      <c r="C1536" s="116" t="s">
        <v>1860</v>
      </c>
      <c r="D1536" s="23" t="s">
        <v>1855</v>
      </c>
      <c r="E1536" s="23" t="s">
        <v>1861</v>
      </c>
      <c r="F1536" s="23" t="s">
        <v>1862</v>
      </c>
      <c r="G1536" s="23" t="s">
        <v>2164</v>
      </c>
      <c r="H1536" s="79">
        <f>60000000</f>
        <v>60000000</v>
      </c>
      <c r="I1536" s="79">
        <f>60000000</f>
        <v>60000000</v>
      </c>
      <c r="J1536" s="23" t="s">
        <v>2419</v>
      </c>
      <c r="K1536" s="23" t="s">
        <v>1262</v>
      </c>
      <c r="L1536" s="23" t="s">
        <v>2426</v>
      </c>
    </row>
    <row r="1537" spans="2:12" ht="22.5">
      <c r="B1537" s="68" t="s">
        <v>2490</v>
      </c>
      <c r="C1537" s="113" t="s">
        <v>1863</v>
      </c>
      <c r="D1537" s="23" t="s">
        <v>1855</v>
      </c>
      <c r="E1537" s="23" t="s">
        <v>337</v>
      </c>
      <c r="F1537" s="23" t="s">
        <v>1862</v>
      </c>
      <c r="G1537" s="23" t="s">
        <v>2164</v>
      </c>
      <c r="H1537" s="79">
        <v>83392758</v>
      </c>
      <c r="I1537" s="79">
        <v>83392758</v>
      </c>
      <c r="J1537" s="23" t="s">
        <v>2419</v>
      </c>
      <c r="K1537" s="23" t="s">
        <v>1262</v>
      </c>
      <c r="L1537" s="23" t="s">
        <v>2426</v>
      </c>
    </row>
    <row r="1538" spans="2:12" ht="22.5">
      <c r="B1538" s="68" t="s">
        <v>2722</v>
      </c>
      <c r="C1538" s="113" t="s">
        <v>1864</v>
      </c>
      <c r="D1538" s="23" t="s">
        <v>389</v>
      </c>
      <c r="E1538" s="23" t="s">
        <v>1865</v>
      </c>
      <c r="F1538" s="23" t="s">
        <v>1866</v>
      </c>
      <c r="G1538" s="23" t="s">
        <v>2164</v>
      </c>
      <c r="H1538" s="79">
        <v>383965517</v>
      </c>
      <c r="I1538" s="79">
        <v>383965517</v>
      </c>
      <c r="J1538" s="23" t="s">
        <v>2419</v>
      </c>
      <c r="K1538" s="23" t="s">
        <v>1262</v>
      </c>
      <c r="L1538" s="23" t="s">
        <v>2420</v>
      </c>
    </row>
    <row r="1539" spans="2:12" ht="33.75">
      <c r="B1539" s="68" t="s">
        <v>2587</v>
      </c>
      <c r="C1539" s="113" t="s">
        <v>1867</v>
      </c>
      <c r="D1539" s="72" t="s">
        <v>389</v>
      </c>
      <c r="E1539" s="23" t="s">
        <v>375</v>
      </c>
      <c r="F1539" s="23" t="s">
        <v>387</v>
      </c>
      <c r="G1539" s="23" t="s">
        <v>2164</v>
      </c>
      <c r="H1539" s="79">
        <v>388716000</v>
      </c>
      <c r="I1539" s="79">
        <v>388716000</v>
      </c>
      <c r="J1539" s="23" t="s">
        <v>2158</v>
      </c>
      <c r="K1539" s="23" t="s">
        <v>1262</v>
      </c>
      <c r="L1539" s="23" t="s">
        <v>2418</v>
      </c>
    </row>
    <row r="1540" spans="2:12" ht="33.75">
      <c r="B1540" s="68" t="s">
        <v>2587</v>
      </c>
      <c r="C1540" s="113" t="s">
        <v>1868</v>
      </c>
      <c r="D1540" s="72" t="s">
        <v>459</v>
      </c>
      <c r="E1540" s="23" t="s">
        <v>1869</v>
      </c>
      <c r="F1540" s="41" t="s">
        <v>387</v>
      </c>
      <c r="G1540" s="23" t="s">
        <v>2164</v>
      </c>
      <c r="H1540" s="79">
        <v>468844000</v>
      </c>
      <c r="I1540" s="79">
        <v>468844000</v>
      </c>
      <c r="J1540" s="23" t="s">
        <v>2158</v>
      </c>
      <c r="K1540" s="23" t="s">
        <v>1262</v>
      </c>
      <c r="L1540" s="23" t="s">
        <v>2418</v>
      </c>
    </row>
    <row r="1541" spans="2:12" ht="15">
      <c r="B1541" s="68" t="s">
        <v>2587</v>
      </c>
      <c r="C1541" s="113" t="s">
        <v>1870</v>
      </c>
      <c r="D1541" s="23" t="s">
        <v>459</v>
      </c>
      <c r="E1541" s="23" t="s">
        <v>1871</v>
      </c>
      <c r="F1541" s="23" t="s">
        <v>387</v>
      </c>
      <c r="G1541" s="23" t="s">
        <v>2164</v>
      </c>
      <c r="H1541" s="79">
        <v>160000000</v>
      </c>
      <c r="I1541" s="79">
        <v>160000000</v>
      </c>
      <c r="J1541" s="23" t="s">
        <v>2158</v>
      </c>
      <c r="K1541" s="23" t="s">
        <v>1262</v>
      </c>
      <c r="L1541" s="23" t="s">
        <v>2418</v>
      </c>
    </row>
    <row r="1542" spans="2:12" ht="15">
      <c r="B1542" s="68" t="s">
        <v>2587</v>
      </c>
      <c r="C1542" s="116" t="s">
        <v>1872</v>
      </c>
      <c r="D1542" s="23" t="s">
        <v>459</v>
      </c>
      <c r="E1542" s="23" t="s">
        <v>1871</v>
      </c>
      <c r="F1542" s="23" t="s">
        <v>387</v>
      </c>
      <c r="G1542" s="23" t="s">
        <v>2164</v>
      </c>
      <c r="H1542" s="79">
        <v>138000000</v>
      </c>
      <c r="I1542" s="79">
        <v>138000000</v>
      </c>
      <c r="J1542" s="23" t="s">
        <v>2158</v>
      </c>
      <c r="K1542" s="23" t="s">
        <v>1262</v>
      </c>
      <c r="L1542" s="23" t="s">
        <v>2418</v>
      </c>
    </row>
    <row r="1543" spans="2:12" ht="22.5">
      <c r="B1543" s="68" t="s">
        <v>2587</v>
      </c>
      <c r="C1543" s="113" t="s">
        <v>1873</v>
      </c>
      <c r="D1543" s="23" t="s">
        <v>459</v>
      </c>
      <c r="E1543" s="23" t="s">
        <v>1874</v>
      </c>
      <c r="F1543" s="23" t="s">
        <v>58</v>
      </c>
      <c r="G1543" s="23" t="s">
        <v>2164</v>
      </c>
      <c r="H1543" s="79">
        <v>80000000</v>
      </c>
      <c r="I1543" s="79">
        <v>80000000</v>
      </c>
      <c r="J1543" s="23" t="s">
        <v>2158</v>
      </c>
      <c r="K1543" s="23" t="s">
        <v>1262</v>
      </c>
      <c r="L1543" s="23" t="s">
        <v>2418</v>
      </c>
    </row>
    <row r="1544" spans="2:12" ht="22.5">
      <c r="B1544" s="68" t="s">
        <v>2723</v>
      </c>
      <c r="C1544" s="121" t="s">
        <v>1875</v>
      </c>
      <c r="D1544" s="37" t="s">
        <v>1876</v>
      </c>
      <c r="E1544" s="37" t="s">
        <v>1877</v>
      </c>
      <c r="F1544" s="37" t="s">
        <v>614</v>
      </c>
      <c r="G1544" s="37" t="s">
        <v>2076</v>
      </c>
      <c r="H1544" s="79">
        <v>90000000</v>
      </c>
      <c r="I1544" s="79">
        <v>90000000</v>
      </c>
      <c r="J1544" s="59" t="s">
        <v>1159</v>
      </c>
      <c r="K1544" s="32" t="s">
        <v>1159</v>
      </c>
      <c r="L1544" s="37" t="s">
        <v>2427</v>
      </c>
    </row>
    <row r="1545" spans="2:12" ht="22.5">
      <c r="B1545" s="68">
        <v>80101500</v>
      </c>
      <c r="C1545" s="121" t="s">
        <v>1878</v>
      </c>
      <c r="D1545" s="37" t="s">
        <v>1879</v>
      </c>
      <c r="E1545" s="37" t="s">
        <v>1632</v>
      </c>
      <c r="F1545" s="37" t="s">
        <v>614</v>
      </c>
      <c r="G1545" s="37" t="s">
        <v>2076</v>
      </c>
      <c r="H1545" s="79">
        <v>100000000</v>
      </c>
      <c r="I1545" s="79">
        <v>100000000</v>
      </c>
      <c r="J1545" s="59" t="s">
        <v>1159</v>
      </c>
      <c r="K1545" s="32" t="s">
        <v>1159</v>
      </c>
      <c r="L1545" s="37" t="s">
        <v>2427</v>
      </c>
    </row>
    <row r="1546" spans="2:12" ht="22.5">
      <c r="B1546" s="68">
        <v>86132000</v>
      </c>
      <c r="C1546" s="121" t="s">
        <v>1880</v>
      </c>
      <c r="D1546" s="37" t="s">
        <v>1881</v>
      </c>
      <c r="E1546" s="37" t="s">
        <v>1632</v>
      </c>
      <c r="F1546" s="37" t="s">
        <v>614</v>
      </c>
      <c r="G1546" s="37" t="s">
        <v>2076</v>
      </c>
      <c r="H1546" s="79">
        <v>85600000</v>
      </c>
      <c r="I1546" s="79">
        <v>65600000</v>
      </c>
      <c r="J1546" s="59" t="s">
        <v>1159</v>
      </c>
      <c r="K1546" s="32" t="s">
        <v>1159</v>
      </c>
      <c r="L1546" s="37" t="s">
        <v>2427</v>
      </c>
    </row>
    <row r="1547" spans="2:12" ht="22.5">
      <c r="B1547" s="68">
        <v>80101500</v>
      </c>
      <c r="C1547" s="121" t="s">
        <v>1882</v>
      </c>
      <c r="D1547" s="37" t="s">
        <v>1879</v>
      </c>
      <c r="E1547" s="37" t="s">
        <v>1877</v>
      </c>
      <c r="F1547" s="37" t="s">
        <v>48</v>
      </c>
      <c r="G1547" s="37" t="s">
        <v>2076</v>
      </c>
      <c r="H1547" s="79">
        <v>24400000</v>
      </c>
      <c r="I1547" s="79">
        <v>24400000</v>
      </c>
      <c r="J1547" s="59" t="s">
        <v>1159</v>
      </c>
      <c r="K1547" s="32" t="s">
        <v>1159</v>
      </c>
      <c r="L1547" s="37" t="s">
        <v>2427</v>
      </c>
    </row>
    <row r="1548" spans="2:12" ht="22.5">
      <c r="B1548" s="68" t="s">
        <v>2724</v>
      </c>
      <c r="C1548" s="121" t="s">
        <v>1883</v>
      </c>
      <c r="D1548" s="37" t="s">
        <v>1884</v>
      </c>
      <c r="E1548" s="37" t="s">
        <v>1877</v>
      </c>
      <c r="F1548" s="37" t="s">
        <v>1885</v>
      </c>
      <c r="G1548" s="37" t="s">
        <v>2076</v>
      </c>
      <c r="H1548" s="79">
        <v>35000000</v>
      </c>
      <c r="I1548" s="79">
        <v>35000000</v>
      </c>
      <c r="J1548" s="59" t="s">
        <v>1159</v>
      </c>
      <c r="K1548" s="32" t="s">
        <v>1159</v>
      </c>
      <c r="L1548" s="37" t="s">
        <v>2427</v>
      </c>
    </row>
    <row r="1549" spans="2:12" ht="15">
      <c r="B1549" s="68">
        <v>86121700</v>
      </c>
      <c r="C1549" s="121" t="s">
        <v>1886</v>
      </c>
      <c r="D1549" s="37" t="s">
        <v>1884</v>
      </c>
      <c r="E1549" s="37" t="s">
        <v>1675</v>
      </c>
      <c r="F1549" s="37" t="s">
        <v>1885</v>
      </c>
      <c r="G1549" s="37" t="s">
        <v>2076</v>
      </c>
      <c r="H1549" s="79">
        <v>35000000</v>
      </c>
      <c r="I1549" s="79">
        <v>35000000</v>
      </c>
      <c r="J1549" s="59" t="s">
        <v>1159</v>
      </c>
      <c r="K1549" s="32" t="s">
        <v>1159</v>
      </c>
      <c r="L1549" s="37" t="s">
        <v>2427</v>
      </c>
    </row>
    <row r="1550" spans="2:12" ht="22.5">
      <c r="B1550" s="68" t="s">
        <v>2725</v>
      </c>
      <c r="C1550" s="121" t="s">
        <v>1887</v>
      </c>
      <c r="D1550" s="37" t="s">
        <v>1884</v>
      </c>
      <c r="E1550" s="37" t="s">
        <v>1877</v>
      </c>
      <c r="F1550" s="37" t="s">
        <v>1885</v>
      </c>
      <c r="G1550" s="37" t="s">
        <v>2076</v>
      </c>
      <c r="H1550" s="79">
        <v>100000000</v>
      </c>
      <c r="I1550" s="79">
        <v>100000000</v>
      </c>
      <c r="J1550" s="59" t="s">
        <v>1159</v>
      </c>
      <c r="K1550" s="32" t="s">
        <v>1159</v>
      </c>
      <c r="L1550" s="37" t="s">
        <v>2427</v>
      </c>
    </row>
    <row r="1551" spans="2:12" ht="15">
      <c r="B1551" s="68" t="s">
        <v>2726</v>
      </c>
      <c r="C1551" s="122" t="s">
        <v>1888</v>
      </c>
      <c r="D1551" s="37" t="s">
        <v>1884</v>
      </c>
      <c r="E1551" s="37" t="s">
        <v>1675</v>
      </c>
      <c r="F1551" s="37" t="s">
        <v>1885</v>
      </c>
      <c r="G1551" s="37" t="s">
        <v>2076</v>
      </c>
      <c r="H1551" s="79">
        <v>50000000</v>
      </c>
      <c r="I1551" s="79">
        <v>50000000</v>
      </c>
      <c r="J1551" s="59" t="s">
        <v>1159</v>
      </c>
      <c r="K1551" s="32" t="s">
        <v>1159</v>
      </c>
      <c r="L1551" s="37" t="s">
        <v>2427</v>
      </c>
    </row>
    <row r="1552" spans="2:12" ht="15">
      <c r="B1552" s="68" t="s">
        <v>2726</v>
      </c>
      <c r="C1552" s="121" t="s">
        <v>1889</v>
      </c>
      <c r="D1552" s="37" t="s">
        <v>1879</v>
      </c>
      <c r="E1552" s="37" t="s">
        <v>1890</v>
      </c>
      <c r="F1552" s="37" t="s">
        <v>1891</v>
      </c>
      <c r="G1552" s="37" t="s">
        <v>2076</v>
      </c>
      <c r="H1552" s="79">
        <v>100000000</v>
      </c>
      <c r="I1552" s="79">
        <v>100000000</v>
      </c>
      <c r="J1552" s="59" t="s">
        <v>1159</v>
      </c>
      <c r="K1552" s="32" t="s">
        <v>1159</v>
      </c>
      <c r="L1552" s="37" t="s">
        <v>2427</v>
      </c>
    </row>
    <row r="1553" spans="2:12" ht="22.5">
      <c r="B1553" s="68" t="s">
        <v>2717</v>
      </c>
      <c r="C1553" s="114" t="s">
        <v>1892</v>
      </c>
      <c r="D1553" s="37" t="s">
        <v>1879</v>
      </c>
      <c r="E1553" s="37" t="s">
        <v>1675</v>
      </c>
      <c r="F1553" s="37" t="s">
        <v>1893</v>
      </c>
      <c r="G1553" s="37" t="s">
        <v>2076</v>
      </c>
      <c r="H1553" s="79">
        <v>230000000</v>
      </c>
      <c r="I1553" s="79">
        <v>230000000</v>
      </c>
      <c r="J1553" s="59" t="s">
        <v>1159</v>
      </c>
      <c r="K1553" s="32" t="s">
        <v>1159</v>
      </c>
      <c r="L1553" s="37" t="s">
        <v>2427</v>
      </c>
    </row>
    <row r="1554" spans="2:12" ht="67.5">
      <c r="B1554" s="68" t="s">
        <v>2562</v>
      </c>
      <c r="C1554" s="113" t="s">
        <v>1894</v>
      </c>
      <c r="D1554" s="78">
        <v>41796</v>
      </c>
      <c r="E1554" s="23" t="s">
        <v>1057</v>
      </c>
      <c r="F1554" s="23" t="s">
        <v>53</v>
      </c>
      <c r="G1554" s="100" t="s">
        <v>2428</v>
      </c>
      <c r="H1554" s="79">
        <v>94605220</v>
      </c>
      <c r="I1554" s="79">
        <v>94605220</v>
      </c>
      <c r="J1554" s="23" t="s">
        <v>2072</v>
      </c>
      <c r="K1554" s="24" t="s">
        <v>1159</v>
      </c>
      <c r="L1554" s="38" t="s">
        <v>2303</v>
      </c>
    </row>
    <row r="1555" spans="2:12" ht="45">
      <c r="B1555" s="68" t="s">
        <v>2562</v>
      </c>
      <c r="C1555" s="113" t="s">
        <v>1895</v>
      </c>
      <c r="D1555" s="24">
        <v>41598</v>
      </c>
      <c r="E1555" s="23" t="s">
        <v>977</v>
      </c>
      <c r="F1555" s="23" t="s">
        <v>376</v>
      </c>
      <c r="G1555" s="100" t="s">
        <v>2429</v>
      </c>
      <c r="H1555" s="79">
        <v>2099879650</v>
      </c>
      <c r="I1555" s="79">
        <v>2099879650</v>
      </c>
      <c r="J1555" s="23" t="s">
        <v>2072</v>
      </c>
      <c r="K1555" s="23" t="s">
        <v>1159</v>
      </c>
      <c r="L1555" s="38" t="s">
        <v>2303</v>
      </c>
    </row>
    <row r="1556" spans="2:12" ht="45">
      <c r="B1556" s="68" t="s">
        <v>2562</v>
      </c>
      <c r="C1556" s="113" t="s">
        <v>1896</v>
      </c>
      <c r="D1556" s="24">
        <v>41598</v>
      </c>
      <c r="E1556" s="23" t="s">
        <v>1011</v>
      </c>
      <c r="F1556" s="23" t="s">
        <v>376</v>
      </c>
      <c r="G1556" s="100" t="s">
        <v>2429</v>
      </c>
      <c r="H1556" s="79">
        <v>1015392062</v>
      </c>
      <c r="I1556" s="79">
        <v>1015392062</v>
      </c>
      <c r="J1556" s="23" t="s">
        <v>2072</v>
      </c>
      <c r="K1556" s="23" t="s">
        <v>1159</v>
      </c>
      <c r="L1556" s="38" t="s">
        <v>2303</v>
      </c>
    </row>
    <row r="1557" spans="2:12" ht="45">
      <c r="B1557" s="68" t="s">
        <v>2562</v>
      </c>
      <c r="C1557" s="113" t="s">
        <v>1897</v>
      </c>
      <c r="D1557" s="24">
        <v>41598</v>
      </c>
      <c r="E1557" s="23" t="s">
        <v>1011</v>
      </c>
      <c r="F1557" s="23" t="s">
        <v>376</v>
      </c>
      <c r="G1557" s="100" t="s">
        <v>2429</v>
      </c>
      <c r="H1557" s="79">
        <v>1250929000</v>
      </c>
      <c r="I1557" s="79">
        <v>1250929000</v>
      </c>
      <c r="J1557" s="23" t="s">
        <v>2072</v>
      </c>
      <c r="K1557" s="23" t="s">
        <v>1159</v>
      </c>
      <c r="L1557" s="38" t="s">
        <v>2303</v>
      </c>
    </row>
    <row r="1558" spans="2:12" ht="101.25">
      <c r="B1558" s="68" t="s">
        <v>2562</v>
      </c>
      <c r="C1558" s="113" t="s">
        <v>1898</v>
      </c>
      <c r="D1558" s="24">
        <v>41673</v>
      </c>
      <c r="E1558" s="23" t="s">
        <v>971</v>
      </c>
      <c r="F1558" s="23" t="s">
        <v>376</v>
      </c>
      <c r="G1558" s="23" t="s">
        <v>2430</v>
      </c>
      <c r="H1558" s="79">
        <v>1055060376</v>
      </c>
      <c r="I1558" s="79">
        <v>1055060376</v>
      </c>
      <c r="J1558" s="23" t="s">
        <v>2072</v>
      </c>
      <c r="K1558" s="23" t="s">
        <v>1159</v>
      </c>
      <c r="L1558" s="38" t="s">
        <v>2303</v>
      </c>
    </row>
    <row r="1559" spans="2:12" ht="101.25">
      <c r="B1559" s="68" t="s">
        <v>2562</v>
      </c>
      <c r="C1559" s="113" t="s">
        <v>1899</v>
      </c>
      <c r="D1559" s="24">
        <v>41673</v>
      </c>
      <c r="E1559" s="23" t="s">
        <v>1900</v>
      </c>
      <c r="F1559" s="23" t="s">
        <v>376</v>
      </c>
      <c r="G1559" s="23" t="s">
        <v>2430</v>
      </c>
      <c r="H1559" s="79">
        <v>3309631006</v>
      </c>
      <c r="I1559" s="79">
        <v>3309631006</v>
      </c>
      <c r="J1559" s="23" t="s">
        <v>2072</v>
      </c>
      <c r="K1559" s="23" t="s">
        <v>1159</v>
      </c>
      <c r="L1559" s="38" t="s">
        <v>2303</v>
      </c>
    </row>
    <row r="1560" spans="2:12" ht="101.25">
      <c r="B1560" s="68" t="s">
        <v>2562</v>
      </c>
      <c r="C1560" s="113" t="s">
        <v>1901</v>
      </c>
      <c r="D1560" s="24">
        <v>41673</v>
      </c>
      <c r="E1560" s="23" t="s">
        <v>1107</v>
      </c>
      <c r="F1560" s="23" t="s">
        <v>376</v>
      </c>
      <c r="G1560" s="23" t="s">
        <v>2430</v>
      </c>
      <c r="H1560" s="79">
        <v>425961762</v>
      </c>
      <c r="I1560" s="79">
        <v>425961762</v>
      </c>
      <c r="J1560" s="23" t="s">
        <v>2072</v>
      </c>
      <c r="K1560" s="23" t="s">
        <v>1159</v>
      </c>
      <c r="L1560" s="38" t="s">
        <v>2303</v>
      </c>
    </row>
    <row r="1561" spans="2:12" ht="45">
      <c r="B1561" s="68" t="s">
        <v>2562</v>
      </c>
      <c r="C1561" s="113" t="s">
        <v>1902</v>
      </c>
      <c r="D1561" s="24">
        <v>41697</v>
      </c>
      <c r="E1561" s="23" t="s">
        <v>1011</v>
      </c>
      <c r="F1561" s="23" t="s">
        <v>376</v>
      </c>
      <c r="G1561" s="23" t="s">
        <v>2199</v>
      </c>
      <c r="H1561" s="79">
        <v>1295050661</v>
      </c>
      <c r="I1561" s="79">
        <v>1295050661</v>
      </c>
      <c r="J1561" s="23" t="s">
        <v>2072</v>
      </c>
      <c r="K1561" s="23" t="s">
        <v>1159</v>
      </c>
      <c r="L1561" s="38" t="s">
        <v>2303</v>
      </c>
    </row>
    <row r="1562" spans="2:12" ht="45">
      <c r="B1562" s="68" t="s">
        <v>2727</v>
      </c>
      <c r="C1562" s="113" t="s">
        <v>1903</v>
      </c>
      <c r="D1562" s="78">
        <v>41773</v>
      </c>
      <c r="E1562" s="23" t="s">
        <v>971</v>
      </c>
      <c r="F1562" s="23" t="s">
        <v>376</v>
      </c>
      <c r="G1562" s="23" t="s">
        <v>2431</v>
      </c>
      <c r="H1562" s="79">
        <v>720898744</v>
      </c>
      <c r="I1562" s="79">
        <v>720898744</v>
      </c>
      <c r="J1562" s="23" t="s">
        <v>2072</v>
      </c>
      <c r="K1562" s="24" t="s">
        <v>1159</v>
      </c>
      <c r="L1562" s="38" t="s">
        <v>2303</v>
      </c>
    </row>
    <row r="1563" spans="2:12" ht="45">
      <c r="B1563" s="68" t="s">
        <v>2727</v>
      </c>
      <c r="C1563" s="113" t="s">
        <v>1904</v>
      </c>
      <c r="D1563" s="78">
        <v>41773</v>
      </c>
      <c r="E1563" s="23" t="s">
        <v>1107</v>
      </c>
      <c r="F1563" s="23" t="s">
        <v>376</v>
      </c>
      <c r="G1563" s="23" t="s">
        <v>2432</v>
      </c>
      <c r="H1563" s="79">
        <v>204715068</v>
      </c>
      <c r="I1563" s="79">
        <v>204715068</v>
      </c>
      <c r="J1563" s="23" t="s">
        <v>2072</v>
      </c>
      <c r="K1563" s="24" t="s">
        <v>1159</v>
      </c>
      <c r="L1563" s="38" t="s">
        <v>2303</v>
      </c>
    </row>
    <row r="1564" spans="2:12" ht="56.25">
      <c r="B1564" s="68" t="s">
        <v>2727</v>
      </c>
      <c r="C1564" s="113" t="s">
        <v>1905</v>
      </c>
      <c r="D1564" s="78">
        <v>41773</v>
      </c>
      <c r="E1564" s="23" t="s">
        <v>971</v>
      </c>
      <c r="F1564" s="23" t="s">
        <v>376</v>
      </c>
      <c r="G1564" s="23" t="s">
        <v>2433</v>
      </c>
      <c r="H1564" s="79">
        <v>481738397</v>
      </c>
      <c r="I1564" s="79">
        <v>481738397</v>
      </c>
      <c r="J1564" s="23" t="s">
        <v>2072</v>
      </c>
      <c r="K1564" s="24" t="s">
        <v>1159</v>
      </c>
      <c r="L1564" s="38" t="s">
        <v>2303</v>
      </c>
    </row>
    <row r="1565" spans="2:12" ht="101.25">
      <c r="B1565" s="68" t="s">
        <v>2562</v>
      </c>
      <c r="C1565" s="113" t="s">
        <v>1906</v>
      </c>
      <c r="D1565" s="78">
        <v>41780</v>
      </c>
      <c r="E1565" s="23" t="s">
        <v>1907</v>
      </c>
      <c r="F1565" s="23" t="s">
        <v>376</v>
      </c>
      <c r="G1565" s="23" t="s">
        <v>2434</v>
      </c>
      <c r="H1565" s="79">
        <v>3641927966</v>
      </c>
      <c r="I1565" s="79">
        <v>2210265637</v>
      </c>
      <c r="J1565" s="23" t="s">
        <v>2115</v>
      </c>
      <c r="K1565" s="24" t="s">
        <v>2435</v>
      </c>
      <c r="L1565" s="38" t="s">
        <v>2303</v>
      </c>
    </row>
    <row r="1566" spans="2:12" ht="45">
      <c r="B1566" s="68" t="s">
        <v>2562</v>
      </c>
      <c r="C1566" s="113" t="s">
        <v>1908</v>
      </c>
      <c r="D1566" s="24">
        <v>41780</v>
      </c>
      <c r="E1566" s="23" t="s">
        <v>1011</v>
      </c>
      <c r="F1566" s="23" t="s">
        <v>376</v>
      </c>
      <c r="G1566" s="100" t="s">
        <v>2436</v>
      </c>
      <c r="H1566" s="79">
        <v>1931091803</v>
      </c>
      <c r="I1566" s="79">
        <v>1931091803</v>
      </c>
      <c r="J1566" s="23" t="s">
        <v>2072</v>
      </c>
      <c r="K1566" s="24" t="s">
        <v>1159</v>
      </c>
      <c r="L1566" s="38" t="s">
        <v>2303</v>
      </c>
    </row>
    <row r="1567" spans="2:12" ht="45">
      <c r="B1567" s="68" t="s">
        <v>2562</v>
      </c>
      <c r="C1567" s="113" t="s">
        <v>1909</v>
      </c>
      <c r="D1567" s="24">
        <v>41780</v>
      </c>
      <c r="E1567" s="23" t="s">
        <v>971</v>
      </c>
      <c r="F1567" s="23" t="s">
        <v>376</v>
      </c>
      <c r="G1567" s="100" t="s">
        <v>2436</v>
      </c>
      <c r="H1567" s="79">
        <v>713849157</v>
      </c>
      <c r="I1567" s="79">
        <v>713849157</v>
      </c>
      <c r="J1567" s="23" t="s">
        <v>2072</v>
      </c>
      <c r="K1567" s="24" t="s">
        <v>1159</v>
      </c>
      <c r="L1567" s="38" t="s">
        <v>2303</v>
      </c>
    </row>
    <row r="1568" spans="2:12" ht="45">
      <c r="B1568" s="68" t="s">
        <v>2562</v>
      </c>
      <c r="C1568" s="113" t="s">
        <v>1910</v>
      </c>
      <c r="D1568" s="24">
        <v>41780</v>
      </c>
      <c r="E1568" s="23" t="s">
        <v>1011</v>
      </c>
      <c r="F1568" s="23" t="s">
        <v>376</v>
      </c>
      <c r="G1568" s="100" t="s">
        <v>2436</v>
      </c>
      <c r="H1568" s="79">
        <v>1919536714</v>
      </c>
      <c r="I1568" s="79">
        <v>1919536714</v>
      </c>
      <c r="J1568" s="23" t="s">
        <v>2072</v>
      </c>
      <c r="K1568" s="24" t="s">
        <v>1159</v>
      </c>
      <c r="L1568" s="38" t="s">
        <v>2303</v>
      </c>
    </row>
    <row r="1569" spans="2:12" ht="45">
      <c r="B1569" s="68" t="s">
        <v>2562</v>
      </c>
      <c r="C1569" s="113" t="s">
        <v>1911</v>
      </c>
      <c r="D1569" s="24" t="s">
        <v>1111</v>
      </c>
      <c r="E1569" s="23" t="s">
        <v>971</v>
      </c>
      <c r="F1569" s="23" t="s">
        <v>376</v>
      </c>
      <c r="G1569" s="23" t="s">
        <v>2233</v>
      </c>
      <c r="H1569" s="79">
        <v>800000000</v>
      </c>
      <c r="I1569" s="79">
        <v>800000000</v>
      </c>
      <c r="J1569" s="23" t="s">
        <v>2072</v>
      </c>
      <c r="K1569" s="24" t="s">
        <v>1159</v>
      </c>
      <c r="L1569" s="38" t="s">
        <v>2303</v>
      </c>
    </row>
    <row r="1570" spans="2:12" ht="45">
      <c r="B1570" s="68" t="s">
        <v>2562</v>
      </c>
      <c r="C1570" s="113" t="s">
        <v>1912</v>
      </c>
      <c r="D1570" s="24" t="s">
        <v>1111</v>
      </c>
      <c r="E1570" s="23" t="s">
        <v>1011</v>
      </c>
      <c r="F1570" s="23" t="s">
        <v>376</v>
      </c>
      <c r="G1570" s="23" t="s">
        <v>2199</v>
      </c>
      <c r="H1570" s="79">
        <v>800000000</v>
      </c>
      <c r="I1570" s="79">
        <v>800000000</v>
      </c>
      <c r="J1570" s="23" t="s">
        <v>2072</v>
      </c>
      <c r="K1570" s="24" t="s">
        <v>1159</v>
      </c>
      <c r="L1570" s="38" t="s">
        <v>2303</v>
      </c>
    </row>
    <row r="1571" spans="2:12" ht="45">
      <c r="B1571" s="68" t="s">
        <v>2562</v>
      </c>
      <c r="C1571" s="113" t="s">
        <v>1913</v>
      </c>
      <c r="D1571" s="24" t="s">
        <v>1111</v>
      </c>
      <c r="E1571" s="23" t="s">
        <v>1011</v>
      </c>
      <c r="F1571" s="23" t="s">
        <v>376</v>
      </c>
      <c r="G1571" s="23" t="s">
        <v>2199</v>
      </c>
      <c r="H1571" s="79">
        <v>6000000000</v>
      </c>
      <c r="I1571" s="79">
        <v>6000000000</v>
      </c>
      <c r="J1571" s="23" t="s">
        <v>2072</v>
      </c>
      <c r="K1571" s="24" t="s">
        <v>1159</v>
      </c>
      <c r="L1571" s="38" t="s">
        <v>2303</v>
      </c>
    </row>
    <row r="1572" spans="2:12" ht="45">
      <c r="B1572" s="68" t="s">
        <v>2562</v>
      </c>
      <c r="C1572" s="113" t="s">
        <v>1914</v>
      </c>
      <c r="D1572" s="24" t="s">
        <v>1111</v>
      </c>
      <c r="E1572" s="23" t="s">
        <v>1011</v>
      </c>
      <c r="F1572" s="23" t="s">
        <v>376</v>
      </c>
      <c r="G1572" s="23" t="s">
        <v>2199</v>
      </c>
      <c r="H1572" s="79">
        <v>1959653927</v>
      </c>
      <c r="I1572" s="79">
        <v>1959653927</v>
      </c>
      <c r="J1572" s="23" t="s">
        <v>2072</v>
      </c>
      <c r="K1572" s="24" t="s">
        <v>1159</v>
      </c>
      <c r="L1572" s="38" t="s">
        <v>2303</v>
      </c>
    </row>
    <row r="1573" spans="2:12" ht="45">
      <c r="B1573" s="68" t="s">
        <v>2562</v>
      </c>
      <c r="C1573" s="113" t="s">
        <v>1915</v>
      </c>
      <c r="D1573" s="24" t="s">
        <v>1111</v>
      </c>
      <c r="E1573" s="23" t="s">
        <v>1011</v>
      </c>
      <c r="F1573" s="23" t="s">
        <v>376</v>
      </c>
      <c r="G1573" s="23" t="s">
        <v>2199</v>
      </c>
      <c r="H1573" s="79">
        <v>1816150852.0833333</v>
      </c>
      <c r="I1573" s="79">
        <v>1816150852.0833333</v>
      </c>
      <c r="J1573" s="23" t="s">
        <v>2072</v>
      </c>
      <c r="K1573" s="24" t="s">
        <v>1159</v>
      </c>
      <c r="L1573" s="38" t="s">
        <v>2303</v>
      </c>
    </row>
    <row r="1574" spans="2:12" ht="45">
      <c r="B1574" s="68" t="s">
        <v>2562</v>
      </c>
      <c r="C1574" s="113" t="s">
        <v>1916</v>
      </c>
      <c r="D1574" s="24" t="s">
        <v>1111</v>
      </c>
      <c r="E1574" s="23" t="s">
        <v>1011</v>
      </c>
      <c r="F1574" s="23" t="s">
        <v>376</v>
      </c>
      <c r="G1574" s="23" t="s">
        <v>2199</v>
      </c>
      <c r="H1574" s="79">
        <v>1944700273</v>
      </c>
      <c r="I1574" s="79">
        <v>1944700273</v>
      </c>
      <c r="J1574" s="23" t="s">
        <v>2072</v>
      </c>
      <c r="K1574" s="24" t="s">
        <v>1159</v>
      </c>
      <c r="L1574" s="38" t="s">
        <v>2303</v>
      </c>
    </row>
    <row r="1575" spans="2:12" ht="45">
      <c r="B1575" s="68" t="s">
        <v>2727</v>
      </c>
      <c r="C1575" s="113" t="s">
        <v>1917</v>
      </c>
      <c r="D1575" s="24" t="s">
        <v>1111</v>
      </c>
      <c r="E1575" s="23" t="s">
        <v>1011</v>
      </c>
      <c r="F1575" s="23" t="s">
        <v>376</v>
      </c>
      <c r="G1575" s="23" t="s">
        <v>2199</v>
      </c>
      <c r="H1575" s="79">
        <v>1762754946</v>
      </c>
      <c r="I1575" s="79">
        <v>1762754946</v>
      </c>
      <c r="J1575" s="23" t="s">
        <v>2072</v>
      </c>
      <c r="K1575" s="24" t="s">
        <v>1159</v>
      </c>
      <c r="L1575" s="38" t="s">
        <v>2303</v>
      </c>
    </row>
    <row r="1576" spans="2:12" ht="45">
      <c r="B1576" s="68" t="s">
        <v>2727</v>
      </c>
      <c r="C1576" s="113" t="s">
        <v>1918</v>
      </c>
      <c r="D1576" s="24" t="s">
        <v>1111</v>
      </c>
      <c r="E1576" s="23" t="s">
        <v>1011</v>
      </c>
      <c r="F1576" s="23" t="s">
        <v>376</v>
      </c>
      <c r="G1576" s="23" t="s">
        <v>2199</v>
      </c>
      <c r="H1576" s="79">
        <v>4082658868</v>
      </c>
      <c r="I1576" s="79">
        <v>4082658868</v>
      </c>
      <c r="J1576" s="23" t="s">
        <v>2072</v>
      </c>
      <c r="K1576" s="24" t="s">
        <v>1159</v>
      </c>
      <c r="L1576" s="38" t="s">
        <v>2303</v>
      </c>
    </row>
    <row r="1577" spans="2:12" ht="45">
      <c r="B1577" s="68" t="s">
        <v>2727</v>
      </c>
      <c r="C1577" s="113" t="s">
        <v>1919</v>
      </c>
      <c r="D1577" s="24" t="s">
        <v>1111</v>
      </c>
      <c r="E1577" s="23" t="s">
        <v>1011</v>
      </c>
      <c r="F1577" s="23" t="s">
        <v>376</v>
      </c>
      <c r="G1577" s="23" t="s">
        <v>2199</v>
      </c>
      <c r="H1577" s="79">
        <v>5266304094</v>
      </c>
      <c r="I1577" s="79">
        <v>5266304094</v>
      </c>
      <c r="J1577" s="23" t="s">
        <v>2072</v>
      </c>
      <c r="K1577" s="24" t="s">
        <v>1159</v>
      </c>
      <c r="L1577" s="38" t="s">
        <v>2303</v>
      </c>
    </row>
    <row r="1578" spans="2:12" ht="45">
      <c r="B1578" s="68" t="s">
        <v>2727</v>
      </c>
      <c r="C1578" s="113" t="s">
        <v>1920</v>
      </c>
      <c r="D1578" s="24" t="s">
        <v>1111</v>
      </c>
      <c r="E1578" s="23" t="s">
        <v>1011</v>
      </c>
      <c r="F1578" s="23" t="s">
        <v>376</v>
      </c>
      <c r="G1578" s="23" t="s">
        <v>2199</v>
      </c>
      <c r="H1578" s="79">
        <v>3339977622</v>
      </c>
      <c r="I1578" s="79">
        <v>3339977622</v>
      </c>
      <c r="J1578" s="23" t="s">
        <v>2072</v>
      </c>
      <c r="K1578" s="24" t="s">
        <v>1159</v>
      </c>
      <c r="L1578" s="38" t="s">
        <v>2303</v>
      </c>
    </row>
    <row r="1579" spans="2:12" ht="45">
      <c r="B1579" s="68" t="s">
        <v>2562</v>
      </c>
      <c r="C1579" s="113" t="s">
        <v>1921</v>
      </c>
      <c r="D1579" s="24" t="s">
        <v>1111</v>
      </c>
      <c r="E1579" s="23" t="s">
        <v>1011</v>
      </c>
      <c r="F1579" s="23" t="s">
        <v>376</v>
      </c>
      <c r="G1579" s="23" t="s">
        <v>2199</v>
      </c>
      <c r="H1579" s="79">
        <v>2994873985</v>
      </c>
      <c r="I1579" s="79">
        <v>2994873985</v>
      </c>
      <c r="J1579" s="23" t="s">
        <v>2072</v>
      </c>
      <c r="K1579" s="24" t="s">
        <v>1159</v>
      </c>
      <c r="L1579" s="38" t="s">
        <v>2303</v>
      </c>
    </row>
    <row r="1580" spans="2:12" ht="45">
      <c r="B1580" s="68" t="s">
        <v>2562</v>
      </c>
      <c r="C1580" s="113" t="s">
        <v>1922</v>
      </c>
      <c r="D1580" s="24" t="s">
        <v>1111</v>
      </c>
      <c r="E1580" s="23" t="s">
        <v>1011</v>
      </c>
      <c r="F1580" s="23" t="s">
        <v>376</v>
      </c>
      <c r="G1580" s="23" t="s">
        <v>2199</v>
      </c>
      <c r="H1580" s="79">
        <v>1263528224</v>
      </c>
      <c r="I1580" s="79">
        <v>1263528224</v>
      </c>
      <c r="J1580" s="23" t="s">
        <v>2072</v>
      </c>
      <c r="K1580" s="24" t="s">
        <v>1159</v>
      </c>
      <c r="L1580" s="38" t="s">
        <v>2303</v>
      </c>
    </row>
    <row r="1581" spans="2:12" ht="45">
      <c r="B1581" s="68" t="s">
        <v>2727</v>
      </c>
      <c r="C1581" s="113" t="s">
        <v>1923</v>
      </c>
      <c r="D1581" s="24" t="s">
        <v>1111</v>
      </c>
      <c r="E1581" s="23" t="s">
        <v>1011</v>
      </c>
      <c r="F1581" s="23" t="s">
        <v>376</v>
      </c>
      <c r="G1581" s="23" t="s">
        <v>2199</v>
      </c>
      <c r="H1581" s="79">
        <v>2300000000</v>
      </c>
      <c r="I1581" s="79">
        <v>2300000000</v>
      </c>
      <c r="J1581" s="23" t="s">
        <v>2072</v>
      </c>
      <c r="K1581" s="24" t="s">
        <v>1159</v>
      </c>
      <c r="L1581" s="38" t="s">
        <v>2303</v>
      </c>
    </row>
    <row r="1582" spans="2:12" ht="45">
      <c r="B1582" s="68" t="s">
        <v>2562</v>
      </c>
      <c r="C1582" s="113" t="s">
        <v>1924</v>
      </c>
      <c r="D1582" s="24" t="s">
        <v>1111</v>
      </c>
      <c r="E1582" s="23" t="s">
        <v>1011</v>
      </c>
      <c r="F1582" s="23" t="s">
        <v>376</v>
      </c>
      <c r="G1582" s="23" t="s">
        <v>2199</v>
      </c>
      <c r="H1582" s="79">
        <v>1600000000</v>
      </c>
      <c r="I1582" s="79">
        <v>1600000000</v>
      </c>
      <c r="J1582" s="23" t="s">
        <v>2072</v>
      </c>
      <c r="K1582" s="24" t="s">
        <v>1159</v>
      </c>
      <c r="L1582" s="38" t="s">
        <v>2303</v>
      </c>
    </row>
    <row r="1583" spans="2:12" ht="45">
      <c r="B1583" s="68" t="s">
        <v>2562</v>
      </c>
      <c r="C1583" s="113" t="s">
        <v>1925</v>
      </c>
      <c r="D1583" s="24" t="s">
        <v>1111</v>
      </c>
      <c r="E1583" s="23" t="s">
        <v>1011</v>
      </c>
      <c r="F1583" s="23" t="s">
        <v>376</v>
      </c>
      <c r="G1583" s="23" t="s">
        <v>2199</v>
      </c>
      <c r="H1583" s="79">
        <v>8309182540</v>
      </c>
      <c r="I1583" s="79">
        <v>8309182540</v>
      </c>
      <c r="J1583" s="23" t="s">
        <v>2072</v>
      </c>
      <c r="K1583" s="24" t="s">
        <v>1159</v>
      </c>
      <c r="L1583" s="38" t="s">
        <v>2303</v>
      </c>
    </row>
    <row r="1584" spans="2:12" ht="45">
      <c r="B1584" s="68" t="s">
        <v>2562</v>
      </c>
      <c r="C1584" s="113" t="s">
        <v>1926</v>
      </c>
      <c r="D1584" s="24" t="s">
        <v>1111</v>
      </c>
      <c r="E1584" s="23" t="s">
        <v>1011</v>
      </c>
      <c r="F1584" s="23" t="s">
        <v>376</v>
      </c>
      <c r="G1584" s="23" t="s">
        <v>2199</v>
      </c>
      <c r="H1584" s="79">
        <v>2826477637</v>
      </c>
      <c r="I1584" s="79">
        <v>2826477637</v>
      </c>
      <c r="J1584" s="23" t="s">
        <v>2072</v>
      </c>
      <c r="K1584" s="24" t="s">
        <v>1159</v>
      </c>
      <c r="L1584" s="38" t="s">
        <v>2303</v>
      </c>
    </row>
    <row r="1585" spans="2:12" ht="45">
      <c r="B1585" s="68" t="s">
        <v>2562</v>
      </c>
      <c r="C1585" s="113" t="s">
        <v>1927</v>
      </c>
      <c r="D1585" s="24" t="s">
        <v>1111</v>
      </c>
      <c r="E1585" s="23" t="s">
        <v>1011</v>
      </c>
      <c r="F1585" s="23" t="s">
        <v>376</v>
      </c>
      <c r="G1585" s="23" t="s">
        <v>2199</v>
      </c>
      <c r="H1585" s="79">
        <v>4493163541.456667</v>
      </c>
      <c r="I1585" s="79">
        <v>4493163541.456667</v>
      </c>
      <c r="J1585" s="23" t="s">
        <v>2072</v>
      </c>
      <c r="K1585" s="24" t="s">
        <v>1159</v>
      </c>
      <c r="L1585" s="38" t="s">
        <v>2303</v>
      </c>
    </row>
    <row r="1586" spans="2:12" ht="45">
      <c r="B1586" s="68" t="s">
        <v>2562</v>
      </c>
      <c r="C1586" s="113" t="s">
        <v>1928</v>
      </c>
      <c r="D1586" s="24" t="s">
        <v>1111</v>
      </c>
      <c r="E1586" s="23" t="s">
        <v>1011</v>
      </c>
      <c r="F1586" s="23" t="s">
        <v>376</v>
      </c>
      <c r="G1586" s="23" t="s">
        <v>2199</v>
      </c>
      <c r="H1586" s="79">
        <v>3007359153</v>
      </c>
      <c r="I1586" s="79">
        <v>3007359153</v>
      </c>
      <c r="J1586" s="23" t="s">
        <v>2072</v>
      </c>
      <c r="K1586" s="24" t="s">
        <v>1159</v>
      </c>
      <c r="L1586" s="38" t="s">
        <v>2303</v>
      </c>
    </row>
    <row r="1587" spans="2:12" ht="45">
      <c r="B1587" s="68" t="s">
        <v>2562</v>
      </c>
      <c r="C1587" s="113" t="s">
        <v>1929</v>
      </c>
      <c r="D1587" s="24" t="s">
        <v>1111</v>
      </c>
      <c r="E1587" s="23" t="s">
        <v>1011</v>
      </c>
      <c r="F1587" s="23" t="s">
        <v>376</v>
      </c>
      <c r="G1587" s="23" t="s">
        <v>2199</v>
      </c>
      <c r="H1587" s="79">
        <v>1279573791</v>
      </c>
      <c r="I1587" s="79">
        <v>1279573791</v>
      </c>
      <c r="J1587" s="23" t="s">
        <v>2072</v>
      </c>
      <c r="K1587" s="24" t="s">
        <v>1159</v>
      </c>
      <c r="L1587" s="38" t="s">
        <v>2303</v>
      </c>
    </row>
    <row r="1588" spans="2:12" ht="45">
      <c r="B1588" s="68" t="s">
        <v>2562</v>
      </c>
      <c r="C1588" s="113" t="s">
        <v>1930</v>
      </c>
      <c r="D1588" s="24" t="s">
        <v>1111</v>
      </c>
      <c r="E1588" s="23" t="s">
        <v>1011</v>
      </c>
      <c r="F1588" s="23" t="s">
        <v>376</v>
      </c>
      <c r="G1588" s="23" t="s">
        <v>2199</v>
      </c>
      <c r="H1588" s="79">
        <v>5355046197</v>
      </c>
      <c r="I1588" s="79">
        <v>5355046197</v>
      </c>
      <c r="J1588" s="23" t="s">
        <v>2072</v>
      </c>
      <c r="K1588" s="24" t="s">
        <v>1159</v>
      </c>
      <c r="L1588" s="38" t="s">
        <v>2303</v>
      </c>
    </row>
    <row r="1589" spans="2:12" ht="45">
      <c r="B1589" s="68" t="s">
        <v>2562</v>
      </c>
      <c r="C1589" s="113" t="s">
        <v>1931</v>
      </c>
      <c r="D1589" s="24" t="s">
        <v>1111</v>
      </c>
      <c r="E1589" s="23" t="s">
        <v>1011</v>
      </c>
      <c r="F1589" s="23" t="s">
        <v>376</v>
      </c>
      <c r="G1589" s="23" t="s">
        <v>2199</v>
      </c>
      <c r="H1589" s="79">
        <v>1920587037</v>
      </c>
      <c r="I1589" s="79">
        <v>1920587037</v>
      </c>
      <c r="J1589" s="23" t="s">
        <v>2072</v>
      </c>
      <c r="K1589" s="24" t="s">
        <v>1159</v>
      </c>
      <c r="L1589" s="38" t="s">
        <v>2303</v>
      </c>
    </row>
    <row r="1590" spans="2:12" ht="45">
      <c r="B1590" s="68" t="s">
        <v>2562</v>
      </c>
      <c r="C1590" s="113" t="s">
        <v>1932</v>
      </c>
      <c r="D1590" s="24" t="s">
        <v>1111</v>
      </c>
      <c r="E1590" s="23" t="s">
        <v>1011</v>
      </c>
      <c r="F1590" s="23" t="s">
        <v>376</v>
      </c>
      <c r="G1590" s="23" t="s">
        <v>2199</v>
      </c>
      <c r="H1590" s="79">
        <v>1202578415</v>
      </c>
      <c r="I1590" s="79">
        <v>1202578415</v>
      </c>
      <c r="J1590" s="23" t="s">
        <v>2072</v>
      </c>
      <c r="K1590" s="24" t="s">
        <v>1159</v>
      </c>
      <c r="L1590" s="38" t="s">
        <v>2303</v>
      </c>
    </row>
    <row r="1591" spans="2:12" ht="45">
      <c r="B1591" s="68" t="s">
        <v>2562</v>
      </c>
      <c r="C1591" s="113" t="s">
        <v>1933</v>
      </c>
      <c r="D1591" s="24" t="s">
        <v>1111</v>
      </c>
      <c r="E1591" s="23" t="s">
        <v>1011</v>
      </c>
      <c r="F1591" s="23" t="s">
        <v>376</v>
      </c>
      <c r="G1591" s="23" t="s">
        <v>2199</v>
      </c>
      <c r="H1591" s="79">
        <v>2626579202</v>
      </c>
      <c r="I1591" s="79">
        <v>2626579202</v>
      </c>
      <c r="J1591" s="23" t="s">
        <v>2072</v>
      </c>
      <c r="K1591" s="24" t="s">
        <v>1159</v>
      </c>
      <c r="L1591" s="38" t="s">
        <v>2303</v>
      </c>
    </row>
    <row r="1592" spans="2:12" ht="45">
      <c r="B1592" s="68" t="s">
        <v>2562</v>
      </c>
      <c r="C1592" s="113" t="s">
        <v>1934</v>
      </c>
      <c r="D1592" s="24" t="s">
        <v>1111</v>
      </c>
      <c r="E1592" s="23" t="s">
        <v>1011</v>
      </c>
      <c r="F1592" s="23" t="s">
        <v>376</v>
      </c>
      <c r="G1592" s="23" t="s">
        <v>2199</v>
      </c>
      <c r="H1592" s="79">
        <v>2096232995</v>
      </c>
      <c r="I1592" s="79">
        <v>2096232995</v>
      </c>
      <c r="J1592" s="23" t="s">
        <v>2072</v>
      </c>
      <c r="K1592" s="24" t="s">
        <v>1159</v>
      </c>
      <c r="L1592" s="38" t="s">
        <v>2303</v>
      </c>
    </row>
    <row r="1593" spans="2:12" ht="45">
      <c r="B1593" s="68" t="s">
        <v>2562</v>
      </c>
      <c r="C1593" s="113" t="s">
        <v>1935</v>
      </c>
      <c r="D1593" s="24" t="s">
        <v>1111</v>
      </c>
      <c r="E1593" s="23" t="s">
        <v>1011</v>
      </c>
      <c r="F1593" s="23" t="s">
        <v>376</v>
      </c>
      <c r="G1593" s="23" t="s">
        <v>2199</v>
      </c>
      <c r="H1593" s="79">
        <v>1395078345</v>
      </c>
      <c r="I1593" s="79">
        <v>1395078345</v>
      </c>
      <c r="J1593" s="23" t="s">
        <v>2072</v>
      </c>
      <c r="K1593" s="24" t="s">
        <v>1159</v>
      </c>
      <c r="L1593" s="38" t="s">
        <v>2303</v>
      </c>
    </row>
    <row r="1594" spans="2:12" ht="45">
      <c r="B1594" s="68" t="s">
        <v>2562</v>
      </c>
      <c r="C1594" s="113" t="s">
        <v>1936</v>
      </c>
      <c r="D1594" s="24" t="s">
        <v>1111</v>
      </c>
      <c r="E1594" s="23" t="s">
        <v>1011</v>
      </c>
      <c r="F1594" s="23" t="s">
        <v>376</v>
      </c>
      <c r="G1594" s="23" t="s">
        <v>2199</v>
      </c>
      <c r="H1594" s="79">
        <v>2002548556</v>
      </c>
      <c r="I1594" s="79">
        <v>2002548556</v>
      </c>
      <c r="J1594" s="23" t="s">
        <v>2072</v>
      </c>
      <c r="K1594" s="24" t="s">
        <v>1159</v>
      </c>
      <c r="L1594" s="38" t="s">
        <v>2303</v>
      </c>
    </row>
    <row r="1595" spans="2:12" ht="45">
      <c r="B1595" s="68" t="s">
        <v>2562</v>
      </c>
      <c r="C1595" s="113" t="s">
        <v>1937</v>
      </c>
      <c r="D1595" s="24" t="s">
        <v>1111</v>
      </c>
      <c r="E1595" s="23" t="s">
        <v>1011</v>
      </c>
      <c r="F1595" s="23" t="s">
        <v>376</v>
      </c>
      <c r="G1595" s="23" t="s">
        <v>2199</v>
      </c>
      <c r="H1595" s="79">
        <v>3755879335</v>
      </c>
      <c r="I1595" s="79">
        <v>3755879335</v>
      </c>
      <c r="J1595" s="23" t="s">
        <v>2072</v>
      </c>
      <c r="K1595" s="24" t="s">
        <v>1159</v>
      </c>
      <c r="L1595" s="38" t="s">
        <v>2303</v>
      </c>
    </row>
    <row r="1596" spans="2:12" ht="45">
      <c r="B1596" s="68" t="s">
        <v>2562</v>
      </c>
      <c r="C1596" s="113" t="s">
        <v>1938</v>
      </c>
      <c r="D1596" s="24" t="s">
        <v>1111</v>
      </c>
      <c r="E1596" s="23" t="s">
        <v>1011</v>
      </c>
      <c r="F1596" s="23" t="s">
        <v>376</v>
      </c>
      <c r="G1596" s="23" t="s">
        <v>2199</v>
      </c>
      <c r="H1596" s="79">
        <v>3403824840</v>
      </c>
      <c r="I1596" s="79">
        <v>3403824840</v>
      </c>
      <c r="J1596" s="23" t="s">
        <v>2072</v>
      </c>
      <c r="K1596" s="24" t="s">
        <v>1159</v>
      </c>
      <c r="L1596" s="38" t="s">
        <v>2303</v>
      </c>
    </row>
    <row r="1597" spans="2:12" ht="45">
      <c r="B1597" s="68" t="s">
        <v>2562</v>
      </c>
      <c r="C1597" s="113" t="s">
        <v>1939</v>
      </c>
      <c r="D1597" s="24" t="s">
        <v>1111</v>
      </c>
      <c r="E1597" s="23" t="s">
        <v>977</v>
      </c>
      <c r="F1597" s="23" t="s">
        <v>376</v>
      </c>
      <c r="G1597" s="23" t="s">
        <v>2437</v>
      </c>
      <c r="H1597" s="79">
        <v>4000000000</v>
      </c>
      <c r="I1597" s="79">
        <v>4000000000</v>
      </c>
      <c r="J1597" s="23" t="s">
        <v>2072</v>
      </c>
      <c r="K1597" s="24" t="s">
        <v>1159</v>
      </c>
      <c r="L1597" s="38" t="s">
        <v>2303</v>
      </c>
    </row>
    <row r="1598" spans="2:12" ht="45">
      <c r="B1598" s="68" t="s">
        <v>2562</v>
      </c>
      <c r="C1598" s="113" t="s">
        <v>1940</v>
      </c>
      <c r="D1598" s="24" t="s">
        <v>1111</v>
      </c>
      <c r="E1598" s="23" t="s">
        <v>977</v>
      </c>
      <c r="F1598" s="23" t="s">
        <v>376</v>
      </c>
      <c r="G1598" s="23" t="s">
        <v>2437</v>
      </c>
      <c r="H1598" s="79">
        <v>1000000000</v>
      </c>
      <c r="I1598" s="79">
        <v>1000000000</v>
      </c>
      <c r="J1598" s="23" t="s">
        <v>2072</v>
      </c>
      <c r="K1598" s="24" t="s">
        <v>1159</v>
      </c>
      <c r="L1598" s="38" t="s">
        <v>2303</v>
      </c>
    </row>
    <row r="1599" spans="2:12" ht="45">
      <c r="B1599" s="68" t="s">
        <v>2562</v>
      </c>
      <c r="C1599" s="113" t="s">
        <v>1941</v>
      </c>
      <c r="D1599" s="24" t="s">
        <v>1111</v>
      </c>
      <c r="E1599" s="23" t="s">
        <v>977</v>
      </c>
      <c r="F1599" s="23" t="s">
        <v>376</v>
      </c>
      <c r="G1599" s="23" t="s">
        <v>2437</v>
      </c>
      <c r="H1599" s="79">
        <v>1000000000</v>
      </c>
      <c r="I1599" s="79">
        <v>1000000000</v>
      </c>
      <c r="J1599" s="23" t="s">
        <v>2072</v>
      </c>
      <c r="K1599" s="24" t="s">
        <v>1159</v>
      </c>
      <c r="L1599" s="38" t="s">
        <v>2303</v>
      </c>
    </row>
    <row r="1600" spans="2:12" ht="45">
      <c r="B1600" s="68" t="s">
        <v>2562</v>
      </c>
      <c r="C1600" s="113" t="s">
        <v>1942</v>
      </c>
      <c r="D1600" s="24" t="s">
        <v>1111</v>
      </c>
      <c r="E1600" s="23" t="s">
        <v>977</v>
      </c>
      <c r="F1600" s="23" t="s">
        <v>376</v>
      </c>
      <c r="G1600" s="23" t="s">
        <v>2437</v>
      </c>
      <c r="H1600" s="79">
        <v>1000000000</v>
      </c>
      <c r="I1600" s="79">
        <v>1000000000</v>
      </c>
      <c r="J1600" s="23" t="s">
        <v>2072</v>
      </c>
      <c r="K1600" s="24" t="s">
        <v>1159</v>
      </c>
      <c r="L1600" s="38" t="s">
        <v>2303</v>
      </c>
    </row>
    <row r="1601" spans="2:12" ht="45">
      <c r="B1601" s="68" t="s">
        <v>2562</v>
      </c>
      <c r="C1601" s="113" t="s">
        <v>1943</v>
      </c>
      <c r="D1601" s="24" t="s">
        <v>1111</v>
      </c>
      <c r="E1601" s="23" t="s">
        <v>977</v>
      </c>
      <c r="F1601" s="23" t="s">
        <v>376</v>
      </c>
      <c r="G1601" s="23" t="s">
        <v>2438</v>
      </c>
      <c r="H1601" s="79">
        <v>3986101033</v>
      </c>
      <c r="I1601" s="79">
        <v>3986101033</v>
      </c>
      <c r="J1601" s="23" t="s">
        <v>2072</v>
      </c>
      <c r="K1601" s="24" t="s">
        <v>1159</v>
      </c>
      <c r="L1601" s="38" t="s">
        <v>2303</v>
      </c>
    </row>
    <row r="1602" spans="2:12" ht="45">
      <c r="B1602" s="68" t="s">
        <v>2562</v>
      </c>
      <c r="C1602" s="113" t="s">
        <v>1944</v>
      </c>
      <c r="D1602" s="24">
        <v>41670</v>
      </c>
      <c r="E1602" s="23" t="s">
        <v>1107</v>
      </c>
      <c r="F1602" s="23" t="s">
        <v>215</v>
      </c>
      <c r="G1602" s="23" t="s">
        <v>2439</v>
      </c>
      <c r="H1602" s="79">
        <v>199895840</v>
      </c>
      <c r="I1602" s="79">
        <v>199895840</v>
      </c>
      <c r="J1602" s="23" t="s">
        <v>2072</v>
      </c>
      <c r="K1602" s="24" t="s">
        <v>1159</v>
      </c>
      <c r="L1602" s="38" t="s">
        <v>2303</v>
      </c>
    </row>
    <row r="1603" spans="2:12" ht="56.25">
      <c r="B1603" s="68" t="s">
        <v>207</v>
      </c>
      <c r="C1603" s="113" t="s">
        <v>1945</v>
      </c>
      <c r="D1603" s="24">
        <v>41682</v>
      </c>
      <c r="E1603" s="23" t="s">
        <v>1011</v>
      </c>
      <c r="F1603" s="23" t="s">
        <v>215</v>
      </c>
      <c r="G1603" s="23" t="s">
        <v>2440</v>
      </c>
      <c r="H1603" s="79">
        <v>507099833</v>
      </c>
      <c r="I1603" s="79">
        <v>507099833</v>
      </c>
      <c r="J1603" s="23" t="s">
        <v>2072</v>
      </c>
      <c r="K1603" s="100" t="s">
        <v>1159</v>
      </c>
      <c r="L1603" s="38" t="s">
        <v>2303</v>
      </c>
    </row>
    <row r="1604" spans="2:12" ht="56.25">
      <c r="B1604" s="68" t="s">
        <v>207</v>
      </c>
      <c r="C1604" s="113" t="s">
        <v>1946</v>
      </c>
      <c r="D1604" s="78">
        <v>41773</v>
      </c>
      <c r="E1604" s="23" t="s">
        <v>971</v>
      </c>
      <c r="F1604" s="23" t="s">
        <v>215</v>
      </c>
      <c r="G1604" s="23" t="s">
        <v>2441</v>
      </c>
      <c r="H1604" s="79">
        <v>189873208</v>
      </c>
      <c r="I1604" s="79">
        <v>189873208</v>
      </c>
      <c r="J1604" s="23" t="s">
        <v>2072</v>
      </c>
      <c r="K1604" s="24" t="s">
        <v>1159</v>
      </c>
      <c r="L1604" s="38" t="s">
        <v>2303</v>
      </c>
    </row>
    <row r="1605" spans="2:12" ht="101.25">
      <c r="B1605" s="68" t="s">
        <v>207</v>
      </c>
      <c r="C1605" s="113" t="s">
        <v>1947</v>
      </c>
      <c r="D1605" s="78">
        <v>41780</v>
      </c>
      <c r="E1605" s="23" t="s">
        <v>1948</v>
      </c>
      <c r="F1605" s="23" t="s">
        <v>215</v>
      </c>
      <c r="G1605" s="23" t="s">
        <v>2434</v>
      </c>
      <c r="H1605" s="79">
        <v>299985860</v>
      </c>
      <c r="I1605" s="79">
        <v>159248751.25</v>
      </c>
      <c r="J1605" s="23" t="s">
        <v>2115</v>
      </c>
      <c r="K1605" s="24" t="s">
        <v>2435</v>
      </c>
      <c r="L1605" s="38" t="s">
        <v>2303</v>
      </c>
    </row>
    <row r="1606" spans="2:12" ht="45">
      <c r="B1606" s="68" t="s">
        <v>2562</v>
      </c>
      <c r="C1606" s="113" t="s">
        <v>1949</v>
      </c>
      <c r="D1606" s="78">
        <v>41800</v>
      </c>
      <c r="E1606" s="23" t="s">
        <v>1107</v>
      </c>
      <c r="F1606" s="23" t="s">
        <v>215</v>
      </c>
      <c r="G1606" s="23" t="s">
        <v>2313</v>
      </c>
      <c r="H1606" s="79">
        <v>43998113</v>
      </c>
      <c r="I1606" s="79">
        <v>43998113</v>
      </c>
      <c r="J1606" s="23" t="s">
        <v>2072</v>
      </c>
      <c r="K1606" s="24" t="s">
        <v>1159</v>
      </c>
      <c r="L1606" s="38" t="s">
        <v>2303</v>
      </c>
    </row>
    <row r="1607" spans="2:12" ht="45">
      <c r="B1607" s="68" t="s">
        <v>207</v>
      </c>
      <c r="C1607" s="113" t="s">
        <v>1950</v>
      </c>
      <c r="D1607" s="24" t="s">
        <v>1111</v>
      </c>
      <c r="E1607" s="23" t="s">
        <v>971</v>
      </c>
      <c r="F1607" s="23" t="s">
        <v>215</v>
      </c>
      <c r="G1607" s="23" t="s">
        <v>2233</v>
      </c>
      <c r="H1607" s="79">
        <v>80000000</v>
      </c>
      <c r="I1607" s="79">
        <v>80000000</v>
      </c>
      <c r="J1607" s="23" t="s">
        <v>2072</v>
      </c>
      <c r="K1607" s="24" t="s">
        <v>1159</v>
      </c>
      <c r="L1607" s="38" t="s">
        <v>2303</v>
      </c>
    </row>
    <row r="1608" spans="2:12" ht="56.25">
      <c r="B1608" s="68" t="s">
        <v>2562</v>
      </c>
      <c r="C1608" s="113" t="s">
        <v>1951</v>
      </c>
      <c r="D1608" s="24" t="s">
        <v>1111</v>
      </c>
      <c r="E1608" s="23" t="s">
        <v>977</v>
      </c>
      <c r="F1608" s="23" t="s">
        <v>215</v>
      </c>
      <c r="G1608" s="23" t="s">
        <v>2438</v>
      </c>
      <c r="H1608" s="79">
        <v>2916292701</v>
      </c>
      <c r="I1608" s="79">
        <v>2916292701</v>
      </c>
      <c r="J1608" s="23" t="s">
        <v>2072</v>
      </c>
      <c r="K1608" s="24" t="s">
        <v>1159</v>
      </c>
      <c r="L1608" s="38" t="s">
        <v>2303</v>
      </c>
    </row>
    <row r="1609" spans="2:12" ht="67.5">
      <c r="B1609" s="68" t="s">
        <v>1086</v>
      </c>
      <c r="C1609" s="113" t="s">
        <v>1163</v>
      </c>
      <c r="D1609" s="24">
        <v>41673</v>
      </c>
      <c r="E1609" s="23" t="s">
        <v>977</v>
      </c>
      <c r="F1609" s="23" t="s">
        <v>53</v>
      </c>
      <c r="G1609" s="23" t="s">
        <v>2334</v>
      </c>
      <c r="H1609" s="79">
        <v>60000000</v>
      </c>
      <c r="I1609" s="79">
        <v>60000000</v>
      </c>
      <c r="J1609" s="23" t="s">
        <v>2072</v>
      </c>
      <c r="K1609" s="23" t="s">
        <v>1159</v>
      </c>
      <c r="L1609" s="38" t="s">
        <v>2303</v>
      </c>
    </row>
    <row r="1610" spans="2:12" ht="45">
      <c r="B1610" s="68" t="s">
        <v>2727</v>
      </c>
      <c r="C1610" s="113" t="s">
        <v>1952</v>
      </c>
      <c r="D1610" s="24">
        <v>41750</v>
      </c>
      <c r="E1610" s="23" t="s">
        <v>1953</v>
      </c>
      <c r="F1610" s="23" t="s">
        <v>53</v>
      </c>
      <c r="G1610" s="23" t="s">
        <v>2439</v>
      </c>
      <c r="H1610" s="79">
        <v>394083936</v>
      </c>
      <c r="I1610" s="79">
        <v>394083936</v>
      </c>
      <c r="J1610" s="23" t="s">
        <v>2072</v>
      </c>
      <c r="K1610" s="23" t="s">
        <v>1159</v>
      </c>
      <c r="L1610" s="38" t="s">
        <v>2303</v>
      </c>
    </row>
    <row r="1611" spans="2:12" ht="45">
      <c r="B1611" s="68" t="s">
        <v>2562</v>
      </c>
      <c r="C1611" s="113" t="s">
        <v>1954</v>
      </c>
      <c r="D1611" s="78">
        <v>41670</v>
      </c>
      <c r="E1611" s="23" t="s">
        <v>971</v>
      </c>
      <c r="F1611" s="23" t="s">
        <v>53</v>
      </c>
      <c r="G1611" s="23" t="s">
        <v>2442</v>
      </c>
      <c r="H1611" s="79">
        <v>400000000</v>
      </c>
      <c r="I1611" s="79">
        <v>400000000</v>
      </c>
      <c r="J1611" s="23" t="s">
        <v>2072</v>
      </c>
      <c r="K1611" s="24" t="s">
        <v>1159</v>
      </c>
      <c r="L1611" s="38" t="s">
        <v>2303</v>
      </c>
    </row>
    <row r="1612" spans="2:12" ht="45">
      <c r="B1612" s="68" t="s">
        <v>2562</v>
      </c>
      <c r="C1612" s="113" t="s">
        <v>1955</v>
      </c>
      <c r="D1612" s="24" t="s">
        <v>1111</v>
      </c>
      <c r="E1612" s="23" t="s">
        <v>1011</v>
      </c>
      <c r="F1612" s="23" t="s">
        <v>53</v>
      </c>
      <c r="G1612" s="23" t="s">
        <v>2233</v>
      </c>
      <c r="H1612" s="79">
        <v>300000000</v>
      </c>
      <c r="I1612" s="79">
        <v>300000000</v>
      </c>
      <c r="J1612" s="23" t="s">
        <v>2072</v>
      </c>
      <c r="K1612" s="24" t="s">
        <v>1159</v>
      </c>
      <c r="L1612" s="38" t="s">
        <v>2303</v>
      </c>
    </row>
    <row r="1613" spans="2:12" ht="45">
      <c r="B1613" s="68" t="s">
        <v>2562</v>
      </c>
      <c r="C1613" s="113" t="s">
        <v>1956</v>
      </c>
      <c r="D1613" s="78">
        <v>41800</v>
      </c>
      <c r="E1613" s="23" t="s">
        <v>1107</v>
      </c>
      <c r="F1613" s="23" t="s">
        <v>53</v>
      </c>
      <c r="G1613" s="23" t="s">
        <v>2313</v>
      </c>
      <c r="H1613" s="79">
        <v>240000000</v>
      </c>
      <c r="I1613" s="79">
        <v>240000000</v>
      </c>
      <c r="J1613" s="23" t="s">
        <v>2072</v>
      </c>
      <c r="K1613" s="24" t="s">
        <v>1159</v>
      </c>
      <c r="L1613" s="38" t="s">
        <v>2303</v>
      </c>
    </row>
    <row r="1614" spans="2:12" ht="67.5">
      <c r="B1614" s="68" t="s">
        <v>2562</v>
      </c>
      <c r="C1614" s="113" t="s">
        <v>1957</v>
      </c>
      <c r="D1614" s="78">
        <v>41731</v>
      </c>
      <c r="E1614" s="23" t="s">
        <v>985</v>
      </c>
      <c r="F1614" s="23" t="s">
        <v>1113</v>
      </c>
      <c r="G1614" s="36" t="s">
        <v>2443</v>
      </c>
      <c r="H1614" s="79">
        <v>1067466703</v>
      </c>
      <c r="I1614" s="79">
        <v>1067466703</v>
      </c>
      <c r="J1614" s="23" t="s">
        <v>2072</v>
      </c>
      <c r="K1614" s="23" t="s">
        <v>1159</v>
      </c>
      <c r="L1614" s="38" t="s">
        <v>2303</v>
      </c>
    </row>
    <row r="1615" spans="2:12" ht="67.5">
      <c r="B1615" s="68" t="s">
        <v>2562</v>
      </c>
      <c r="C1615" s="113" t="s">
        <v>1958</v>
      </c>
      <c r="D1615" s="78">
        <v>41731</v>
      </c>
      <c r="E1615" s="23" t="s">
        <v>985</v>
      </c>
      <c r="F1615" s="23" t="s">
        <v>1113</v>
      </c>
      <c r="G1615" s="36" t="s">
        <v>2443</v>
      </c>
      <c r="H1615" s="79">
        <v>781476347</v>
      </c>
      <c r="I1615" s="79">
        <v>781476347</v>
      </c>
      <c r="J1615" s="23" t="s">
        <v>2072</v>
      </c>
      <c r="K1615" s="23" t="s">
        <v>1159</v>
      </c>
      <c r="L1615" s="38" t="s">
        <v>2303</v>
      </c>
    </row>
    <row r="1616" spans="2:12" ht="112.5">
      <c r="B1616" s="68" t="s">
        <v>207</v>
      </c>
      <c r="C1616" s="113" t="s">
        <v>1959</v>
      </c>
      <c r="D1616" s="78">
        <v>41801</v>
      </c>
      <c r="E1616" s="23" t="s">
        <v>977</v>
      </c>
      <c r="F1616" s="23" t="s">
        <v>1113</v>
      </c>
      <c r="G1616" s="23" t="s">
        <v>2443</v>
      </c>
      <c r="H1616" s="79">
        <v>208895701</v>
      </c>
      <c r="I1616" s="79">
        <v>208895701</v>
      </c>
      <c r="J1616" s="23" t="s">
        <v>2072</v>
      </c>
      <c r="K1616" s="24" t="s">
        <v>1159</v>
      </c>
      <c r="L1616" s="38" t="s">
        <v>2303</v>
      </c>
    </row>
    <row r="1617" spans="2:12" ht="67.5">
      <c r="B1617" s="68" t="s">
        <v>2562</v>
      </c>
      <c r="C1617" s="113" t="s">
        <v>1960</v>
      </c>
      <c r="D1617" s="78">
        <v>41801</v>
      </c>
      <c r="E1617" s="23" t="s">
        <v>1011</v>
      </c>
      <c r="F1617" s="23" t="s">
        <v>1113</v>
      </c>
      <c r="G1617" s="23" t="s">
        <v>2443</v>
      </c>
      <c r="H1617" s="79">
        <v>3651860331</v>
      </c>
      <c r="I1617" s="79">
        <v>3651860331</v>
      </c>
      <c r="J1617" s="23" t="s">
        <v>2072</v>
      </c>
      <c r="K1617" s="24" t="s">
        <v>1159</v>
      </c>
      <c r="L1617" s="38" t="s">
        <v>2303</v>
      </c>
    </row>
    <row r="1618" spans="2:12" ht="67.5">
      <c r="B1618" s="68" t="s">
        <v>207</v>
      </c>
      <c r="C1618" s="113" t="s">
        <v>1961</v>
      </c>
      <c r="D1618" s="78">
        <v>41801</v>
      </c>
      <c r="E1618" s="23" t="s">
        <v>985</v>
      </c>
      <c r="F1618" s="23" t="s">
        <v>1113</v>
      </c>
      <c r="G1618" s="23" t="s">
        <v>2443</v>
      </c>
      <c r="H1618" s="79">
        <v>334250692</v>
      </c>
      <c r="I1618" s="79">
        <v>334250692</v>
      </c>
      <c r="J1618" s="23" t="s">
        <v>2072</v>
      </c>
      <c r="K1618" s="24" t="s">
        <v>1159</v>
      </c>
      <c r="L1618" s="38" t="s">
        <v>2303</v>
      </c>
    </row>
    <row r="1619" spans="2:12" ht="45">
      <c r="B1619" s="68" t="s">
        <v>2562</v>
      </c>
      <c r="C1619" s="113" t="s">
        <v>1962</v>
      </c>
      <c r="D1619" s="24">
        <v>41806</v>
      </c>
      <c r="E1619" s="23" t="s">
        <v>1011</v>
      </c>
      <c r="F1619" s="23" t="s">
        <v>1113</v>
      </c>
      <c r="G1619" s="23" t="s">
        <v>2444</v>
      </c>
      <c r="H1619" s="79">
        <v>100000000</v>
      </c>
      <c r="I1619" s="79">
        <v>100000000</v>
      </c>
      <c r="J1619" s="23" t="s">
        <v>2072</v>
      </c>
      <c r="K1619" s="24" t="s">
        <v>1159</v>
      </c>
      <c r="L1619" s="38" t="s">
        <v>2303</v>
      </c>
    </row>
    <row r="1620" spans="2:12" ht="45">
      <c r="B1620" s="68" t="s">
        <v>2562</v>
      </c>
      <c r="C1620" s="113" t="s">
        <v>1963</v>
      </c>
      <c r="D1620" s="24">
        <v>41806</v>
      </c>
      <c r="E1620" s="23" t="s">
        <v>1011</v>
      </c>
      <c r="F1620" s="23" t="s">
        <v>1113</v>
      </c>
      <c r="G1620" s="23" t="s">
        <v>2445</v>
      </c>
      <c r="H1620" s="79">
        <v>150000000</v>
      </c>
      <c r="I1620" s="79">
        <v>150000000</v>
      </c>
      <c r="J1620" s="23" t="s">
        <v>2072</v>
      </c>
      <c r="K1620" s="24" t="s">
        <v>1159</v>
      </c>
      <c r="L1620" s="38" t="s">
        <v>2303</v>
      </c>
    </row>
    <row r="1621" spans="2:12" ht="45">
      <c r="B1621" s="68" t="s">
        <v>2562</v>
      </c>
      <c r="C1621" s="113" t="s">
        <v>1964</v>
      </c>
      <c r="D1621" s="24">
        <v>41806</v>
      </c>
      <c r="E1621" s="23" t="s">
        <v>1011</v>
      </c>
      <c r="F1621" s="23" t="s">
        <v>1113</v>
      </c>
      <c r="G1621" s="23" t="s">
        <v>2444</v>
      </c>
      <c r="H1621" s="79">
        <v>100000000</v>
      </c>
      <c r="I1621" s="79">
        <v>100000000</v>
      </c>
      <c r="J1621" s="23" t="s">
        <v>2072</v>
      </c>
      <c r="K1621" s="24" t="s">
        <v>1159</v>
      </c>
      <c r="L1621" s="38" t="s">
        <v>2303</v>
      </c>
    </row>
    <row r="1622" spans="2:12" ht="45">
      <c r="B1622" s="68">
        <v>81101700</v>
      </c>
      <c r="C1622" s="113" t="s">
        <v>1965</v>
      </c>
      <c r="D1622" s="24" t="s">
        <v>1111</v>
      </c>
      <c r="E1622" s="23" t="s">
        <v>866</v>
      </c>
      <c r="F1622" s="23" t="s">
        <v>1113</v>
      </c>
      <c r="G1622" s="23" t="s">
        <v>2199</v>
      </c>
      <c r="H1622" s="79">
        <v>6982470000</v>
      </c>
      <c r="I1622" s="79">
        <v>6982470000</v>
      </c>
      <c r="J1622" s="23" t="s">
        <v>2072</v>
      </c>
      <c r="K1622" s="24" t="s">
        <v>1159</v>
      </c>
      <c r="L1622" s="38" t="s">
        <v>2303</v>
      </c>
    </row>
    <row r="1623" spans="2:12" ht="45">
      <c r="B1623" s="68" t="s">
        <v>2562</v>
      </c>
      <c r="C1623" s="113" t="s">
        <v>1966</v>
      </c>
      <c r="D1623" s="24">
        <v>41806</v>
      </c>
      <c r="E1623" s="23" t="s">
        <v>1011</v>
      </c>
      <c r="F1623" s="23" t="s">
        <v>1113</v>
      </c>
      <c r="G1623" s="23" t="s">
        <v>2445</v>
      </c>
      <c r="H1623" s="79">
        <v>150000000</v>
      </c>
      <c r="I1623" s="79">
        <v>150000000</v>
      </c>
      <c r="J1623" s="23" t="s">
        <v>2072</v>
      </c>
      <c r="K1623" s="24" t="s">
        <v>1159</v>
      </c>
      <c r="L1623" s="38" t="s">
        <v>2303</v>
      </c>
    </row>
    <row r="1624" spans="2:12" ht="45">
      <c r="B1624" s="68" t="s">
        <v>2562</v>
      </c>
      <c r="C1624" s="113" t="s">
        <v>1967</v>
      </c>
      <c r="D1624" s="24" t="s">
        <v>1111</v>
      </c>
      <c r="E1624" s="23" t="s">
        <v>995</v>
      </c>
      <c r="F1624" s="23" t="s">
        <v>376</v>
      </c>
      <c r="G1624" s="23" t="s">
        <v>2446</v>
      </c>
      <c r="H1624" s="79">
        <v>780000000</v>
      </c>
      <c r="I1624" s="79">
        <v>780000000</v>
      </c>
      <c r="J1624" s="23" t="s">
        <v>2072</v>
      </c>
      <c r="K1624" s="24" t="s">
        <v>1159</v>
      </c>
      <c r="L1624" s="38" t="s">
        <v>2303</v>
      </c>
    </row>
    <row r="1625" spans="2:12" ht="45">
      <c r="B1625" s="68" t="s">
        <v>2728</v>
      </c>
      <c r="C1625" s="113" t="s">
        <v>1968</v>
      </c>
      <c r="D1625" s="24">
        <v>41670</v>
      </c>
      <c r="E1625" s="23" t="s">
        <v>1107</v>
      </c>
      <c r="F1625" s="23" t="s">
        <v>53</v>
      </c>
      <c r="G1625" s="23" t="s">
        <v>2447</v>
      </c>
      <c r="H1625" s="79">
        <v>203812872</v>
      </c>
      <c r="I1625" s="79">
        <v>203812872</v>
      </c>
      <c r="J1625" s="23" t="s">
        <v>2072</v>
      </c>
      <c r="K1625" s="23" t="s">
        <v>1159</v>
      </c>
      <c r="L1625" s="38" t="s">
        <v>2303</v>
      </c>
    </row>
    <row r="1626" spans="2:12" ht="45">
      <c r="B1626" s="68" t="s">
        <v>2562</v>
      </c>
      <c r="C1626" s="113" t="s">
        <v>1969</v>
      </c>
      <c r="D1626" s="24">
        <v>41669</v>
      </c>
      <c r="E1626" s="23" t="s">
        <v>1107</v>
      </c>
      <c r="F1626" s="23" t="s">
        <v>53</v>
      </c>
      <c r="G1626" s="100" t="s">
        <v>2448</v>
      </c>
      <c r="H1626" s="79">
        <v>253409865</v>
      </c>
      <c r="I1626" s="79">
        <v>253409865</v>
      </c>
      <c r="J1626" s="23" t="s">
        <v>2072</v>
      </c>
      <c r="K1626" s="23" t="s">
        <v>1159</v>
      </c>
      <c r="L1626" s="38" t="s">
        <v>2303</v>
      </c>
    </row>
    <row r="1627" spans="2:12" ht="67.5">
      <c r="B1627" s="68" t="s">
        <v>207</v>
      </c>
      <c r="C1627" s="113" t="s">
        <v>1970</v>
      </c>
      <c r="D1627" s="78">
        <v>41787</v>
      </c>
      <c r="E1627" s="23" t="s">
        <v>1971</v>
      </c>
      <c r="F1627" s="23" t="s">
        <v>48</v>
      </c>
      <c r="G1627" s="23" t="s">
        <v>2449</v>
      </c>
      <c r="H1627" s="79">
        <v>40257800</v>
      </c>
      <c r="I1627" s="79">
        <v>40257800</v>
      </c>
      <c r="J1627" s="23" t="s">
        <v>2072</v>
      </c>
      <c r="K1627" s="24" t="s">
        <v>1159</v>
      </c>
      <c r="L1627" s="38" t="s">
        <v>2303</v>
      </c>
    </row>
    <row r="1628" spans="2:12" ht="45">
      <c r="B1628" s="68" t="s">
        <v>2562</v>
      </c>
      <c r="C1628" s="113" t="s">
        <v>1972</v>
      </c>
      <c r="D1628" s="24">
        <v>41807</v>
      </c>
      <c r="E1628" s="23" t="s">
        <v>971</v>
      </c>
      <c r="F1628" s="23" t="s">
        <v>1113</v>
      </c>
      <c r="G1628" s="23" t="s">
        <v>2448</v>
      </c>
      <c r="H1628" s="79">
        <v>999993160</v>
      </c>
      <c r="I1628" s="79">
        <v>999993160</v>
      </c>
      <c r="J1628" s="23" t="s">
        <v>2072</v>
      </c>
      <c r="K1628" s="24" t="s">
        <v>1159</v>
      </c>
      <c r="L1628" s="38" t="s">
        <v>2303</v>
      </c>
    </row>
    <row r="1629" spans="2:12" ht="90">
      <c r="B1629" s="68" t="s">
        <v>2562</v>
      </c>
      <c r="C1629" s="113" t="s">
        <v>1973</v>
      </c>
      <c r="D1629" s="24">
        <v>41807</v>
      </c>
      <c r="E1629" s="23" t="s">
        <v>971</v>
      </c>
      <c r="F1629" s="23" t="s">
        <v>1113</v>
      </c>
      <c r="G1629" s="23" t="s">
        <v>2450</v>
      </c>
      <c r="H1629" s="79">
        <v>2866602887</v>
      </c>
      <c r="I1629" s="79">
        <v>2866602887</v>
      </c>
      <c r="J1629" s="23" t="s">
        <v>2072</v>
      </c>
      <c r="K1629" s="24" t="s">
        <v>1159</v>
      </c>
      <c r="L1629" s="38" t="s">
        <v>2303</v>
      </c>
    </row>
    <row r="1630" spans="2:12" ht="45">
      <c r="B1630" s="68" t="s">
        <v>2562</v>
      </c>
      <c r="C1630" s="113" t="s">
        <v>1974</v>
      </c>
      <c r="D1630" s="24">
        <v>41807</v>
      </c>
      <c r="E1630" s="23" t="s">
        <v>971</v>
      </c>
      <c r="F1630" s="23" t="s">
        <v>1113</v>
      </c>
      <c r="G1630" s="23" t="s">
        <v>2448</v>
      </c>
      <c r="H1630" s="79">
        <v>750000000</v>
      </c>
      <c r="I1630" s="79">
        <v>750000000</v>
      </c>
      <c r="J1630" s="23" t="s">
        <v>2072</v>
      </c>
      <c r="K1630" s="24" t="s">
        <v>1159</v>
      </c>
      <c r="L1630" s="38" t="s">
        <v>2303</v>
      </c>
    </row>
    <row r="1631" spans="2:12" ht="45">
      <c r="B1631" s="68" t="s">
        <v>2562</v>
      </c>
      <c r="C1631" s="113" t="s">
        <v>1975</v>
      </c>
      <c r="D1631" s="24">
        <v>41807</v>
      </c>
      <c r="E1631" s="23" t="s">
        <v>971</v>
      </c>
      <c r="F1631" s="23" t="s">
        <v>1113</v>
      </c>
      <c r="G1631" s="23" t="s">
        <v>2448</v>
      </c>
      <c r="H1631" s="79">
        <v>250000000</v>
      </c>
      <c r="I1631" s="79">
        <v>250000000</v>
      </c>
      <c r="J1631" s="23" t="s">
        <v>2072</v>
      </c>
      <c r="K1631" s="24" t="s">
        <v>1159</v>
      </c>
      <c r="L1631" s="38" t="s">
        <v>2303</v>
      </c>
    </row>
    <row r="1632" spans="2:12" ht="45">
      <c r="B1632" s="68" t="s">
        <v>2729</v>
      </c>
      <c r="C1632" s="113" t="s">
        <v>1976</v>
      </c>
      <c r="D1632" s="43" t="s">
        <v>1075</v>
      </c>
      <c r="E1632" s="43" t="s">
        <v>1977</v>
      </c>
      <c r="F1632" s="43" t="s">
        <v>376</v>
      </c>
      <c r="G1632" s="43" t="s">
        <v>2230</v>
      </c>
      <c r="H1632" s="79">
        <v>620709833</v>
      </c>
      <c r="I1632" s="79">
        <f>+H1632</f>
        <v>620709833</v>
      </c>
      <c r="J1632" s="43" t="s">
        <v>2072</v>
      </c>
      <c r="K1632" s="43" t="s">
        <v>1159</v>
      </c>
      <c r="L1632" s="43" t="s">
        <v>2451</v>
      </c>
    </row>
    <row r="1633" spans="2:12" ht="33.75">
      <c r="B1633" s="68" t="s">
        <v>1086</v>
      </c>
      <c r="C1633" s="121" t="s">
        <v>1978</v>
      </c>
      <c r="D1633" s="43" t="s">
        <v>1367</v>
      </c>
      <c r="E1633" s="43" t="s">
        <v>63</v>
      </c>
      <c r="F1633" s="43" t="s">
        <v>71</v>
      </c>
      <c r="G1633" s="43" t="s">
        <v>2230</v>
      </c>
      <c r="H1633" s="79">
        <v>42000000</v>
      </c>
      <c r="I1633" s="79">
        <f>+H1633</f>
        <v>42000000</v>
      </c>
      <c r="J1633" s="43" t="s">
        <v>2072</v>
      </c>
      <c r="K1633" s="43" t="s">
        <v>1159</v>
      </c>
      <c r="L1633" s="43" t="s">
        <v>2451</v>
      </c>
    </row>
    <row r="1634" spans="2:12" ht="33.75">
      <c r="B1634" s="68" t="s">
        <v>255</v>
      </c>
      <c r="C1634" s="121" t="s">
        <v>1979</v>
      </c>
      <c r="D1634" s="43" t="s">
        <v>697</v>
      </c>
      <c r="E1634" s="43" t="s">
        <v>157</v>
      </c>
      <c r="F1634" s="43" t="s">
        <v>1980</v>
      </c>
      <c r="G1634" s="43" t="s">
        <v>2230</v>
      </c>
      <c r="H1634" s="79">
        <v>30000000</v>
      </c>
      <c r="I1634" s="79">
        <v>30000000</v>
      </c>
      <c r="J1634" s="43" t="s">
        <v>2072</v>
      </c>
      <c r="K1634" s="43" t="s">
        <v>1159</v>
      </c>
      <c r="L1634" s="43" t="s">
        <v>2451</v>
      </c>
    </row>
    <row r="1635" spans="2:12" ht="33.75">
      <c r="B1635" s="68" t="s">
        <v>2679</v>
      </c>
      <c r="C1635" s="121" t="s">
        <v>1981</v>
      </c>
      <c r="D1635" s="43" t="s">
        <v>708</v>
      </c>
      <c r="E1635" s="43" t="s">
        <v>60</v>
      </c>
      <c r="F1635" s="43" t="s">
        <v>61</v>
      </c>
      <c r="G1635" s="43" t="s">
        <v>2230</v>
      </c>
      <c r="H1635" s="79">
        <v>30000000</v>
      </c>
      <c r="I1635" s="79">
        <v>30000000</v>
      </c>
      <c r="J1635" s="43" t="s">
        <v>2072</v>
      </c>
      <c r="K1635" s="43" t="s">
        <v>1159</v>
      </c>
      <c r="L1635" s="43" t="s">
        <v>2451</v>
      </c>
    </row>
    <row r="1636" spans="2:12" ht="33.75">
      <c r="B1636" s="68" t="s">
        <v>255</v>
      </c>
      <c r="C1636" s="121" t="s">
        <v>1982</v>
      </c>
      <c r="D1636" s="43" t="s">
        <v>697</v>
      </c>
      <c r="E1636" s="43" t="s">
        <v>157</v>
      </c>
      <c r="F1636" s="43" t="s">
        <v>1980</v>
      </c>
      <c r="G1636" s="43" t="s">
        <v>2452</v>
      </c>
      <c r="H1636" s="79">
        <v>5000000</v>
      </c>
      <c r="I1636" s="79">
        <f aca="true" t="shared" si="0" ref="I1636:I1641">+H1636</f>
        <v>5000000</v>
      </c>
      <c r="J1636" s="43" t="s">
        <v>2072</v>
      </c>
      <c r="K1636" s="43" t="s">
        <v>1159</v>
      </c>
      <c r="L1636" s="43" t="s">
        <v>2451</v>
      </c>
    </row>
    <row r="1637" spans="2:12" ht="33.75">
      <c r="B1637" s="68" t="s">
        <v>255</v>
      </c>
      <c r="C1637" s="116" t="s">
        <v>1983</v>
      </c>
      <c r="D1637" s="43" t="s">
        <v>708</v>
      </c>
      <c r="E1637" s="43" t="s">
        <v>60</v>
      </c>
      <c r="F1637" s="43" t="s">
        <v>1980</v>
      </c>
      <c r="G1637" s="43" t="s">
        <v>2230</v>
      </c>
      <c r="H1637" s="79">
        <v>5000000</v>
      </c>
      <c r="I1637" s="79">
        <f t="shared" si="0"/>
        <v>5000000</v>
      </c>
      <c r="J1637" s="43" t="s">
        <v>2072</v>
      </c>
      <c r="K1637" s="43" t="s">
        <v>1159</v>
      </c>
      <c r="L1637" s="43" t="s">
        <v>2451</v>
      </c>
    </row>
    <row r="1638" spans="2:12" ht="33.75">
      <c r="B1638" s="68" t="s">
        <v>255</v>
      </c>
      <c r="C1638" s="121" t="s">
        <v>1984</v>
      </c>
      <c r="D1638" s="43" t="s">
        <v>708</v>
      </c>
      <c r="E1638" s="43" t="s">
        <v>60</v>
      </c>
      <c r="F1638" s="43" t="s">
        <v>1980</v>
      </c>
      <c r="G1638" s="43" t="s">
        <v>2230</v>
      </c>
      <c r="H1638" s="79">
        <v>5000000</v>
      </c>
      <c r="I1638" s="79">
        <f t="shared" si="0"/>
        <v>5000000</v>
      </c>
      <c r="J1638" s="43" t="s">
        <v>2072</v>
      </c>
      <c r="K1638" s="43" t="s">
        <v>1159</v>
      </c>
      <c r="L1638" s="43" t="s">
        <v>2451</v>
      </c>
    </row>
    <row r="1639" spans="2:12" ht="33.75">
      <c r="B1639" s="68" t="s">
        <v>255</v>
      </c>
      <c r="C1639" s="121" t="s">
        <v>1985</v>
      </c>
      <c r="D1639" s="43" t="s">
        <v>708</v>
      </c>
      <c r="E1639" s="43" t="s">
        <v>60</v>
      </c>
      <c r="F1639" s="43" t="s">
        <v>1980</v>
      </c>
      <c r="G1639" s="43" t="s">
        <v>2230</v>
      </c>
      <c r="H1639" s="79">
        <v>85000000</v>
      </c>
      <c r="I1639" s="79">
        <f t="shared" si="0"/>
        <v>85000000</v>
      </c>
      <c r="J1639" s="43" t="s">
        <v>2072</v>
      </c>
      <c r="K1639" s="43" t="s">
        <v>1159</v>
      </c>
      <c r="L1639" s="43" t="s">
        <v>2451</v>
      </c>
    </row>
    <row r="1640" spans="2:12" ht="33.75">
      <c r="B1640" s="68" t="s">
        <v>2730</v>
      </c>
      <c r="C1640" s="128" t="s">
        <v>1986</v>
      </c>
      <c r="D1640" s="49" t="s">
        <v>697</v>
      </c>
      <c r="E1640" s="49" t="s">
        <v>157</v>
      </c>
      <c r="F1640" s="49" t="s">
        <v>1242</v>
      </c>
      <c r="G1640" s="49" t="s">
        <v>2076</v>
      </c>
      <c r="H1640" s="79">
        <v>3500000000</v>
      </c>
      <c r="I1640" s="79">
        <f t="shared" si="0"/>
        <v>3500000000</v>
      </c>
      <c r="J1640" s="49" t="s">
        <v>2158</v>
      </c>
      <c r="K1640" s="49" t="s">
        <v>1262</v>
      </c>
      <c r="L1640" s="49" t="s">
        <v>2453</v>
      </c>
    </row>
    <row r="1641" spans="2:12" ht="22.5">
      <c r="B1641" s="68" t="s">
        <v>2731</v>
      </c>
      <c r="C1641" s="128" t="s">
        <v>1987</v>
      </c>
      <c r="D1641" s="49" t="s">
        <v>697</v>
      </c>
      <c r="E1641" s="49" t="s">
        <v>157</v>
      </c>
      <c r="F1641" s="49" t="s">
        <v>1242</v>
      </c>
      <c r="G1641" s="49" t="s">
        <v>2076</v>
      </c>
      <c r="H1641" s="79">
        <v>1153962836.1525245</v>
      </c>
      <c r="I1641" s="79">
        <f t="shared" si="0"/>
        <v>1153962836.1525245</v>
      </c>
      <c r="J1641" s="49" t="s">
        <v>2158</v>
      </c>
      <c r="K1641" s="49" t="s">
        <v>1262</v>
      </c>
      <c r="L1641" s="49" t="s">
        <v>2453</v>
      </c>
    </row>
    <row r="1642" spans="2:12" ht="22.5">
      <c r="B1642" s="68" t="s">
        <v>2515</v>
      </c>
      <c r="C1642" s="128" t="s">
        <v>1988</v>
      </c>
      <c r="D1642" s="22" t="s">
        <v>697</v>
      </c>
      <c r="E1642" s="22" t="s">
        <v>177</v>
      </c>
      <c r="F1642" s="22" t="s">
        <v>108</v>
      </c>
      <c r="G1642" s="22" t="s">
        <v>2076</v>
      </c>
      <c r="H1642" s="79">
        <v>53400000</v>
      </c>
      <c r="I1642" s="79">
        <v>53400000</v>
      </c>
      <c r="J1642" s="22" t="s">
        <v>2158</v>
      </c>
      <c r="K1642" s="22" t="s">
        <v>1262</v>
      </c>
      <c r="L1642" s="22" t="s">
        <v>2453</v>
      </c>
    </row>
    <row r="1643" spans="2:12" ht="22.5">
      <c r="B1643" s="68">
        <v>60105601</v>
      </c>
      <c r="C1643" s="128" t="s">
        <v>1989</v>
      </c>
      <c r="D1643" s="22" t="s">
        <v>697</v>
      </c>
      <c r="E1643" s="22" t="s">
        <v>172</v>
      </c>
      <c r="F1643" s="22" t="s">
        <v>108</v>
      </c>
      <c r="G1643" s="22" t="s">
        <v>2076</v>
      </c>
      <c r="H1643" s="79">
        <v>100000000</v>
      </c>
      <c r="I1643" s="79">
        <v>100000000</v>
      </c>
      <c r="J1643" s="22" t="s">
        <v>2158</v>
      </c>
      <c r="K1643" s="22" t="s">
        <v>1262</v>
      </c>
      <c r="L1643" s="22" t="s">
        <v>2453</v>
      </c>
    </row>
    <row r="1644" spans="2:12" ht="22.5">
      <c r="B1644" s="68">
        <v>60105601</v>
      </c>
      <c r="C1644" s="128" t="s">
        <v>1990</v>
      </c>
      <c r="D1644" s="22" t="s">
        <v>697</v>
      </c>
      <c r="E1644" s="22" t="s">
        <v>187</v>
      </c>
      <c r="F1644" s="22" t="s">
        <v>108</v>
      </c>
      <c r="G1644" s="22" t="s">
        <v>2076</v>
      </c>
      <c r="H1644" s="79">
        <v>48540000</v>
      </c>
      <c r="I1644" s="79">
        <v>48540000</v>
      </c>
      <c r="J1644" s="22" t="s">
        <v>2158</v>
      </c>
      <c r="K1644" s="22" t="s">
        <v>1262</v>
      </c>
      <c r="L1644" s="22" t="s">
        <v>2453</v>
      </c>
    </row>
    <row r="1645" spans="2:12" ht="22.5">
      <c r="B1645" s="68" t="s">
        <v>2568</v>
      </c>
      <c r="C1645" s="128" t="s">
        <v>1993</v>
      </c>
      <c r="D1645" s="22" t="s">
        <v>697</v>
      </c>
      <c r="E1645" s="22" t="s">
        <v>172</v>
      </c>
      <c r="F1645" s="22" t="s">
        <v>1187</v>
      </c>
      <c r="G1645" s="22" t="s">
        <v>2076</v>
      </c>
      <c r="H1645" s="79">
        <v>170000000</v>
      </c>
      <c r="I1645" s="79">
        <v>170000000</v>
      </c>
      <c r="J1645" s="22" t="s">
        <v>2158</v>
      </c>
      <c r="K1645" s="22" t="s">
        <v>1262</v>
      </c>
      <c r="L1645" s="22" t="s">
        <v>2453</v>
      </c>
    </row>
    <row r="1646" spans="2:12" ht="22.5">
      <c r="B1646" s="68" t="s">
        <v>2732</v>
      </c>
      <c r="C1646" s="128" t="s">
        <v>1994</v>
      </c>
      <c r="D1646" s="22" t="s">
        <v>697</v>
      </c>
      <c r="E1646" s="22" t="s">
        <v>157</v>
      </c>
      <c r="F1646" s="22" t="s">
        <v>1187</v>
      </c>
      <c r="G1646" s="22" t="s">
        <v>2076</v>
      </c>
      <c r="H1646" s="79">
        <v>450000000</v>
      </c>
      <c r="I1646" s="79">
        <v>450000000</v>
      </c>
      <c r="J1646" s="22" t="s">
        <v>2158</v>
      </c>
      <c r="K1646" s="22" t="s">
        <v>1262</v>
      </c>
      <c r="L1646" s="22" t="s">
        <v>2453</v>
      </c>
    </row>
    <row r="1647" spans="2:12" ht="22.5">
      <c r="B1647" s="68" t="s">
        <v>2731</v>
      </c>
      <c r="C1647" s="116" t="s">
        <v>1995</v>
      </c>
      <c r="D1647" s="22" t="s">
        <v>697</v>
      </c>
      <c r="E1647" s="22" t="s">
        <v>157</v>
      </c>
      <c r="F1647" s="22" t="s">
        <v>1242</v>
      </c>
      <c r="G1647" s="22" t="s">
        <v>2076</v>
      </c>
      <c r="H1647" s="79">
        <v>450000000</v>
      </c>
      <c r="I1647" s="79">
        <f>+H1647</f>
        <v>450000000</v>
      </c>
      <c r="J1647" s="22" t="s">
        <v>2158</v>
      </c>
      <c r="K1647" s="22" t="s">
        <v>1262</v>
      </c>
      <c r="L1647" s="22" t="s">
        <v>2453</v>
      </c>
    </row>
    <row r="1648" spans="2:12" ht="33.75">
      <c r="B1648" s="68">
        <v>86132000</v>
      </c>
      <c r="C1648" s="128" t="s">
        <v>1996</v>
      </c>
      <c r="D1648" s="22" t="s">
        <v>697</v>
      </c>
      <c r="E1648" s="22" t="s">
        <v>1262</v>
      </c>
      <c r="F1648" s="22" t="s">
        <v>1262</v>
      </c>
      <c r="G1648" s="22" t="s">
        <v>2076</v>
      </c>
      <c r="H1648" s="79">
        <v>100000000</v>
      </c>
      <c r="I1648" s="79">
        <v>100000000</v>
      </c>
      <c r="J1648" s="22" t="s">
        <v>2158</v>
      </c>
      <c r="K1648" s="22" t="s">
        <v>1262</v>
      </c>
      <c r="L1648" s="22" t="s">
        <v>2454</v>
      </c>
    </row>
    <row r="1649" spans="2:12" ht="22.5">
      <c r="B1649" s="68" t="s">
        <v>2491</v>
      </c>
      <c r="C1649" s="128" t="s">
        <v>1997</v>
      </c>
      <c r="D1649" s="22" t="s">
        <v>697</v>
      </c>
      <c r="E1649" s="22" t="s">
        <v>57</v>
      </c>
      <c r="F1649" s="22" t="s">
        <v>1187</v>
      </c>
      <c r="G1649" s="22" t="s">
        <v>2076</v>
      </c>
      <c r="H1649" s="79">
        <v>2502571500</v>
      </c>
      <c r="I1649" s="79">
        <v>2502571500</v>
      </c>
      <c r="J1649" s="22" t="s">
        <v>2158</v>
      </c>
      <c r="K1649" s="22" t="s">
        <v>1262</v>
      </c>
      <c r="L1649" s="22" t="s">
        <v>2454</v>
      </c>
    </row>
    <row r="1650" spans="2:12" ht="22.5">
      <c r="B1650" s="68" t="s">
        <v>2491</v>
      </c>
      <c r="C1650" s="128" t="s">
        <v>1997</v>
      </c>
      <c r="D1650" s="22" t="s">
        <v>697</v>
      </c>
      <c r="E1650" s="22" t="s">
        <v>57</v>
      </c>
      <c r="F1650" s="22" t="s">
        <v>1187</v>
      </c>
      <c r="G1650" s="22" t="s">
        <v>2076</v>
      </c>
      <c r="H1650" s="79">
        <v>1925055000</v>
      </c>
      <c r="I1650" s="79">
        <f>+H1650</f>
        <v>1925055000</v>
      </c>
      <c r="J1650" s="22" t="s">
        <v>2158</v>
      </c>
      <c r="K1650" s="22" t="s">
        <v>1262</v>
      </c>
      <c r="L1650" s="22" t="s">
        <v>2454</v>
      </c>
    </row>
    <row r="1651" spans="2:12" ht="22.5">
      <c r="B1651" s="68" t="s">
        <v>2733</v>
      </c>
      <c r="C1651" s="128" t="s">
        <v>1998</v>
      </c>
      <c r="D1651" s="22" t="s">
        <v>697</v>
      </c>
      <c r="E1651" s="49" t="s">
        <v>157</v>
      </c>
      <c r="F1651" s="22" t="s">
        <v>1242</v>
      </c>
      <c r="G1651" s="22" t="s">
        <v>2076</v>
      </c>
      <c r="H1651" s="79">
        <v>3409945000</v>
      </c>
      <c r="I1651" s="79">
        <v>3409945000</v>
      </c>
      <c r="J1651" s="22" t="s">
        <v>2158</v>
      </c>
      <c r="K1651" s="22" t="s">
        <v>1262</v>
      </c>
      <c r="L1651" s="22" t="s">
        <v>2454</v>
      </c>
    </row>
    <row r="1652" spans="2:12" ht="22.5">
      <c r="B1652" s="68" t="s">
        <v>2733</v>
      </c>
      <c r="C1652" s="128" t="s">
        <v>1999</v>
      </c>
      <c r="D1652" s="22" t="s">
        <v>697</v>
      </c>
      <c r="E1652" s="68" t="s">
        <v>60</v>
      </c>
      <c r="F1652" s="22" t="s">
        <v>1992</v>
      </c>
      <c r="G1652" s="22" t="s">
        <v>2076</v>
      </c>
      <c r="H1652" s="79">
        <v>249096072</v>
      </c>
      <c r="I1652" s="79">
        <v>249096072</v>
      </c>
      <c r="J1652" s="22" t="s">
        <v>2158</v>
      </c>
      <c r="K1652" s="22" t="s">
        <v>1262</v>
      </c>
      <c r="L1652" s="22" t="s">
        <v>2454</v>
      </c>
    </row>
    <row r="1653" spans="2:12" ht="22.5">
      <c r="B1653" s="68" t="s">
        <v>2734</v>
      </c>
      <c r="C1653" s="128" t="s">
        <v>2000</v>
      </c>
      <c r="D1653" s="22" t="s">
        <v>697</v>
      </c>
      <c r="E1653" s="22" t="s">
        <v>60</v>
      </c>
      <c r="F1653" s="22" t="s">
        <v>2001</v>
      </c>
      <c r="G1653" s="22" t="s">
        <v>2076</v>
      </c>
      <c r="H1653" s="79">
        <v>250451404</v>
      </c>
      <c r="I1653" s="79">
        <v>250451405</v>
      </c>
      <c r="J1653" s="22" t="s">
        <v>2158</v>
      </c>
      <c r="K1653" s="22" t="s">
        <v>1262</v>
      </c>
      <c r="L1653" s="22" t="s">
        <v>2454</v>
      </c>
    </row>
    <row r="1654" spans="2:12" ht="15">
      <c r="B1654" s="68" t="s">
        <v>2735</v>
      </c>
      <c r="C1654" s="128" t="s">
        <v>2002</v>
      </c>
      <c r="D1654" s="22" t="s">
        <v>697</v>
      </c>
      <c r="E1654" s="22" t="s">
        <v>157</v>
      </c>
      <c r="F1654" s="22" t="s">
        <v>1242</v>
      </c>
      <c r="G1654" s="22" t="s">
        <v>2076</v>
      </c>
      <c r="H1654" s="79">
        <v>500000000</v>
      </c>
      <c r="I1654" s="79">
        <v>500000000</v>
      </c>
      <c r="J1654" s="22" t="s">
        <v>2158</v>
      </c>
      <c r="K1654" s="22" t="s">
        <v>1262</v>
      </c>
      <c r="L1654" s="22" t="s">
        <v>2454</v>
      </c>
    </row>
    <row r="1655" spans="2:12" ht="22.5">
      <c r="B1655" s="68" t="s">
        <v>2736</v>
      </c>
      <c r="C1655" s="128" t="s">
        <v>2003</v>
      </c>
      <c r="D1655" s="22" t="s">
        <v>1367</v>
      </c>
      <c r="E1655" s="22" t="s">
        <v>2004</v>
      </c>
      <c r="F1655" s="22" t="s">
        <v>1187</v>
      </c>
      <c r="G1655" s="22" t="s">
        <v>2455</v>
      </c>
      <c r="H1655" s="79">
        <v>58862234000</v>
      </c>
      <c r="I1655" s="79">
        <v>29225900000</v>
      </c>
      <c r="J1655" s="22" t="s">
        <v>2400</v>
      </c>
      <c r="K1655" s="22" t="s">
        <v>2198</v>
      </c>
      <c r="L1655" s="22" t="s">
        <v>2454</v>
      </c>
    </row>
    <row r="1656" spans="2:12" ht="22.5">
      <c r="B1656" s="68" t="s">
        <v>2737</v>
      </c>
      <c r="C1656" s="128" t="s">
        <v>2005</v>
      </c>
      <c r="D1656" s="22" t="s">
        <v>697</v>
      </c>
      <c r="E1656" s="22" t="s">
        <v>161</v>
      </c>
      <c r="F1656" s="22" t="s">
        <v>2006</v>
      </c>
      <c r="G1656" s="22" t="s">
        <v>2230</v>
      </c>
      <c r="H1656" s="79">
        <v>1000000000</v>
      </c>
      <c r="I1656" s="79">
        <v>1000000000</v>
      </c>
      <c r="J1656" s="22" t="s">
        <v>2158</v>
      </c>
      <c r="K1656" s="22" t="s">
        <v>1262</v>
      </c>
      <c r="L1656" s="22" t="s">
        <v>2454</v>
      </c>
    </row>
    <row r="1657" spans="2:12" ht="22.5">
      <c r="B1657" s="68" t="s">
        <v>2738</v>
      </c>
      <c r="C1657" s="128" t="s">
        <v>2007</v>
      </c>
      <c r="D1657" s="22" t="s">
        <v>1367</v>
      </c>
      <c r="E1657" s="22" t="s">
        <v>2008</v>
      </c>
      <c r="F1657" s="22" t="s">
        <v>2006</v>
      </c>
      <c r="G1657" s="22" t="s">
        <v>2230</v>
      </c>
      <c r="H1657" s="79">
        <v>3261864715</v>
      </c>
      <c r="I1657" s="79">
        <v>1630932358</v>
      </c>
      <c r="J1657" s="22" t="s">
        <v>2456</v>
      </c>
      <c r="K1657" s="22" t="s">
        <v>2198</v>
      </c>
      <c r="L1657" s="22" t="s">
        <v>2454</v>
      </c>
    </row>
    <row r="1658" spans="2:12" ht="22.5">
      <c r="B1658" s="68" t="s">
        <v>2739</v>
      </c>
      <c r="C1658" s="128" t="s">
        <v>2009</v>
      </c>
      <c r="D1658" s="22" t="s">
        <v>1367</v>
      </c>
      <c r="E1658" s="22" t="s">
        <v>157</v>
      </c>
      <c r="F1658" s="22" t="s">
        <v>1242</v>
      </c>
      <c r="G1658" s="22" t="s">
        <v>2076</v>
      </c>
      <c r="H1658" s="79">
        <v>14283556876</v>
      </c>
      <c r="I1658" s="79">
        <v>14283556876</v>
      </c>
      <c r="J1658" s="22" t="s">
        <v>2158</v>
      </c>
      <c r="K1658" s="22" t="s">
        <v>1262</v>
      </c>
      <c r="L1658" s="22" t="s">
        <v>2454</v>
      </c>
    </row>
    <row r="1659" spans="2:12" ht="22.5">
      <c r="B1659" s="68" t="s">
        <v>2739</v>
      </c>
      <c r="C1659" s="128" t="s">
        <v>2009</v>
      </c>
      <c r="D1659" s="22" t="s">
        <v>697</v>
      </c>
      <c r="E1659" s="22" t="s">
        <v>157</v>
      </c>
      <c r="F1659" s="22" t="s">
        <v>1242</v>
      </c>
      <c r="G1659" s="22" t="s">
        <v>2076</v>
      </c>
      <c r="H1659" s="79">
        <f>943*58571*77</f>
        <v>4252898881</v>
      </c>
      <c r="I1659" s="79">
        <f>943*58571*77</f>
        <v>4252898881</v>
      </c>
      <c r="J1659" s="22" t="s">
        <v>2158</v>
      </c>
      <c r="K1659" s="22" t="s">
        <v>1262</v>
      </c>
      <c r="L1659" s="22" t="s">
        <v>2454</v>
      </c>
    </row>
    <row r="1660" spans="2:12" ht="22.5">
      <c r="B1660" s="68" t="s">
        <v>2738</v>
      </c>
      <c r="C1660" s="128" t="s">
        <v>2010</v>
      </c>
      <c r="D1660" s="22" t="s">
        <v>1367</v>
      </c>
      <c r="E1660" s="22" t="s">
        <v>2011</v>
      </c>
      <c r="F1660" s="22" t="s">
        <v>2006</v>
      </c>
      <c r="G1660" s="22" t="s">
        <v>2076</v>
      </c>
      <c r="H1660" s="79">
        <v>2483571737</v>
      </c>
      <c r="I1660" s="79">
        <v>2483571737</v>
      </c>
      <c r="J1660" s="22" t="s">
        <v>2158</v>
      </c>
      <c r="K1660" s="22" t="s">
        <v>1262</v>
      </c>
      <c r="L1660" s="22" t="s">
        <v>2454</v>
      </c>
    </row>
    <row r="1661" spans="2:12" ht="22.5">
      <c r="B1661" s="68" t="s">
        <v>2739</v>
      </c>
      <c r="C1661" s="116" t="s">
        <v>2012</v>
      </c>
      <c r="D1661" s="22" t="s">
        <v>697</v>
      </c>
      <c r="E1661" s="22" t="s">
        <v>971</v>
      </c>
      <c r="F1661" s="22" t="s">
        <v>1992</v>
      </c>
      <c r="G1661" s="22" t="s">
        <v>2076</v>
      </c>
      <c r="H1661" s="79">
        <v>4582980</v>
      </c>
      <c r="I1661" s="79">
        <v>4582980</v>
      </c>
      <c r="J1661" s="22" t="s">
        <v>2158</v>
      </c>
      <c r="K1661" s="22" t="s">
        <v>1262</v>
      </c>
      <c r="L1661" s="22" t="s">
        <v>2454</v>
      </c>
    </row>
    <row r="1662" spans="2:12" ht="22.5">
      <c r="B1662" s="68" t="s">
        <v>2739</v>
      </c>
      <c r="C1662" s="128" t="s">
        <v>2013</v>
      </c>
      <c r="D1662" s="22" t="s">
        <v>697</v>
      </c>
      <c r="E1662" s="22" t="s">
        <v>971</v>
      </c>
      <c r="F1662" s="22" t="s">
        <v>1992</v>
      </c>
      <c r="G1662" s="22" t="s">
        <v>2076</v>
      </c>
      <c r="H1662" s="79">
        <v>82380480</v>
      </c>
      <c r="I1662" s="79">
        <v>82380480</v>
      </c>
      <c r="J1662" s="22" t="s">
        <v>2158</v>
      </c>
      <c r="K1662" s="22" t="s">
        <v>1262</v>
      </c>
      <c r="L1662" s="22" t="s">
        <v>2454</v>
      </c>
    </row>
    <row r="1663" spans="2:12" ht="22.5">
      <c r="B1663" s="68" t="s">
        <v>2739</v>
      </c>
      <c r="C1663" s="128" t="s">
        <v>2014</v>
      </c>
      <c r="D1663" s="22" t="s">
        <v>697</v>
      </c>
      <c r="E1663" s="22" t="s">
        <v>971</v>
      </c>
      <c r="F1663" s="22" t="s">
        <v>1992</v>
      </c>
      <c r="G1663" s="22" t="s">
        <v>2076</v>
      </c>
      <c r="H1663" s="79">
        <v>20255640</v>
      </c>
      <c r="I1663" s="79">
        <v>20255640</v>
      </c>
      <c r="J1663" s="22" t="s">
        <v>2158</v>
      </c>
      <c r="K1663" s="22" t="s">
        <v>1262</v>
      </c>
      <c r="L1663" s="22" t="s">
        <v>2454</v>
      </c>
    </row>
    <row r="1664" spans="2:12" ht="22.5">
      <c r="B1664" s="68" t="s">
        <v>2739</v>
      </c>
      <c r="C1664" s="128" t="s">
        <v>2015</v>
      </c>
      <c r="D1664" s="22" t="s">
        <v>697</v>
      </c>
      <c r="E1664" s="22" t="s">
        <v>971</v>
      </c>
      <c r="F1664" s="22" t="s">
        <v>1992</v>
      </c>
      <c r="G1664" s="22" t="s">
        <v>2076</v>
      </c>
      <c r="H1664" s="79">
        <v>47074560</v>
      </c>
      <c r="I1664" s="79">
        <v>47074560</v>
      </c>
      <c r="J1664" s="22" t="s">
        <v>2158</v>
      </c>
      <c r="K1664" s="22" t="s">
        <v>1262</v>
      </c>
      <c r="L1664" s="22" t="s">
        <v>2454</v>
      </c>
    </row>
    <row r="1665" spans="2:12" ht="22.5">
      <c r="B1665" s="68" t="s">
        <v>2739</v>
      </c>
      <c r="C1665" s="128" t="s">
        <v>2016</v>
      </c>
      <c r="D1665" s="22" t="s">
        <v>697</v>
      </c>
      <c r="E1665" s="22" t="s">
        <v>971</v>
      </c>
      <c r="F1665" s="22" t="s">
        <v>1992</v>
      </c>
      <c r="G1665" s="22" t="s">
        <v>2076</v>
      </c>
      <c r="H1665" s="79">
        <v>7694880</v>
      </c>
      <c r="I1665" s="79">
        <v>7694880</v>
      </c>
      <c r="J1665" s="22" t="s">
        <v>2158</v>
      </c>
      <c r="K1665" s="22" t="s">
        <v>1262</v>
      </c>
      <c r="L1665" s="22" t="s">
        <v>2454</v>
      </c>
    </row>
    <row r="1666" spans="2:12" ht="22.5">
      <c r="B1666" s="68" t="s">
        <v>2739</v>
      </c>
      <c r="C1666" s="128" t="s">
        <v>2017</v>
      </c>
      <c r="D1666" s="22" t="s">
        <v>697</v>
      </c>
      <c r="E1666" s="22" t="s">
        <v>971</v>
      </c>
      <c r="F1666" s="22" t="s">
        <v>1992</v>
      </c>
      <c r="G1666" s="22" t="s">
        <v>2076</v>
      </c>
      <c r="H1666" s="79">
        <v>2998740</v>
      </c>
      <c r="I1666" s="79">
        <v>2998740</v>
      </c>
      <c r="J1666" s="22" t="s">
        <v>2158</v>
      </c>
      <c r="K1666" s="22" t="s">
        <v>1262</v>
      </c>
      <c r="L1666" s="22" t="s">
        <v>2454</v>
      </c>
    </row>
    <row r="1667" spans="2:12" ht="22.5">
      <c r="B1667" s="68" t="s">
        <v>2740</v>
      </c>
      <c r="C1667" s="128" t="s">
        <v>2018</v>
      </c>
      <c r="D1667" s="22" t="s">
        <v>697</v>
      </c>
      <c r="E1667" s="22" t="s">
        <v>971</v>
      </c>
      <c r="F1667" s="22" t="s">
        <v>1992</v>
      </c>
      <c r="G1667" s="22" t="s">
        <v>2076</v>
      </c>
      <c r="H1667" s="79">
        <v>16238460</v>
      </c>
      <c r="I1667" s="79">
        <v>16238460</v>
      </c>
      <c r="J1667" s="22" t="s">
        <v>2158</v>
      </c>
      <c r="K1667" s="22" t="s">
        <v>1262</v>
      </c>
      <c r="L1667" s="22" t="s">
        <v>2454</v>
      </c>
    </row>
    <row r="1668" spans="2:12" ht="22.5">
      <c r="B1668" s="68" t="s">
        <v>2740</v>
      </c>
      <c r="C1668" s="128" t="s">
        <v>2019</v>
      </c>
      <c r="D1668" s="22" t="s">
        <v>697</v>
      </c>
      <c r="E1668" s="22" t="s">
        <v>971</v>
      </c>
      <c r="F1668" s="22" t="s">
        <v>1992</v>
      </c>
      <c r="G1668" s="22" t="s">
        <v>2076</v>
      </c>
      <c r="H1668" s="79">
        <v>145806660</v>
      </c>
      <c r="I1668" s="79">
        <v>145806660</v>
      </c>
      <c r="J1668" s="22" t="s">
        <v>2158</v>
      </c>
      <c r="K1668" s="22" t="s">
        <v>1262</v>
      </c>
      <c r="L1668" s="22" t="s">
        <v>2454</v>
      </c>
    </row>
    <row r="1669" spans="2:12" ht="22.5">
      <c r="B1669" s="68" t="s">
        <v>2740</v>
      </c>
      <c r="C1669" s="128" t="s">
        <v>2020</v>
      </c>
      <c r="D1669" s="22" t="s">
        <v>697</v>
      </c>
      <c r="E1669" s="22" t="s">
        <v>971</v>
      </c>
      <c r="F1669" s="22" t="s">
        <v>1992</v>
      </c>
      <c r="G1669" s="22" t="s">
        <v>2076</v>
      </c>
      <c r="H1669" s="79">
        <v>222189660</v>
      </c>
      <c r="I1669" s="79">
        <v>222189660</v>
      </c>
      <c r="J1669" s="22" t="s">
        <v>2158</v>
      </c>
      <c r="K1669" s="22" t="s">
        <v>1262</v>
      </c>
      <c r="L1669" s="22" t="s">
        <v>2454</v>
      </c>
    </row>
    <row r="1670" spans="2:12" ht="22.5">
      <c r="B1670" s="68" t="s">
        <v>2740</v>
      </c>
      <c r="C1670" s="128" t="s">
        <v>2021</v>
      </c>
      <c r="D1670" s="22" t="s">
        <v>697</v>
      </c>
      <c r="E1670" s="22" t="s">
        <v>971</v>
      </c>
      <c r="F1670" s="22" t="s">
        <v>1992</v>
      </c>
      <c r="G1670" s="22" t="s">
        <v>2076</v>
      </c>
      <c r="H1670" s="79">
        <v>54373380</v>
      </c>
      <c r="I1670" s="79">
        <v>54373380</v>
      </c>
      <c r="J1670" s="22" t="s">
        <v>2158</v>
      </c>
      <c r="K1670" s="22" t="s">
        <v>1262</v>
      </c>
      <c r="L1670" s="22" t="s">
        <v>2454</v>
      </c>
    </row>
    <row r="1671" spans="2:12" ht="22.5">
      <c r="B1671" s="68" t="s">
        <v>2741</v>
      </c>
      <c r="C1671" s="116" t="s">
        <v>2022</v>
      </c>
      <c r="D1671" s="22" t="s">
        <v>697</v>
      </c>
      <c r="E1671" s="22" t="s">
        <v>971</v>
      </c>
      <c r="F1671" s="22" t="s">
        <v>1992</v>
      </c>
      <c r="G1671" s="22" t="s">
        <v>2076</v>
      </c>
      <c r="H1671" s="79">
        <v>195201000</v>
      </c>
      <c r="I1671" s="79">
        <v>195201000</v>
      </c>
      <c r="J1671" s="22" t="s">
        <v>2158</v>
      </c>
      <c r="K1671" s="22" t="s">
        <v>1262</v>
      </c>
      <c r="L1671" s="22" t="s">
        <v>2454</v>
      </c>
    </row>
    <row r="1672" spans="2:12" ht="22.5">
      <c r="B1672" s="68" t="s">
        <v>2742</v>
      </c>
      <c r="C1672" s="128" t="s">
        <v>2023</v>
      </c>
      <c r="D1672" s="22" t="s">
        <v>697</v>
      </c>
      <c r="E1672" s="22" t="s">
        <v>971</v>
      </c>
      <c r="F1672" s="22" t="s">
        <v>1992</v>
      </c>
      <c r="G1672" s="22" t="s">
        <v>2076</v>
      </c>
      <c r="H1672" s="79">
        <v>193560180</v>
      </c>
      <c r="I1672" s="79">
        <v>193560180</v>
      </c>
      <c r="J1672" s="22" t="s">
        <v>2158</v>
      </c>
      <c r="K1672" s="22" t="s">
        <v>1262</v>
      </c>
      <c r="L1672" s="22" t="s">
        <v>2454</v>
      </c>
    </row>
    <row r="1673" spans="2:12" ht="22.5">
      <c r="B1673" s="68" t="s">
        <v>2739</v>
      </c>
      <c r="C1673" s="128" t="s">
        <v>2024</v>
      </c>
      <c r="D1673" s="22" t="s">
        <v>697</v>
      </c>
      <c r="E1673" s="22" t="s">
        <v>971</v>
      </c>
      <c r="F1673" s="22" t="s">
        <v>1992</v>
      </c>
      <c r="G1673" s="22" t="s">
        <v>2076</v>
      </c>
      <c r="H1673" s="79">
        <v>113669220</v>
      </c>
      <c r="I1673" s="79">
        <v>113669220</v>
      </c>
      <c r="J1673" s="22" t="s">
        <v>2158</v>
      </c>
      <c r="K1673" s="22" t="s">
        <v>1262</v>
      </c>
      <c r="L1673" s="22" t="s">
        <v>2454</v>
      </c>
    </row>
    <row r="1674" spans="2:12" ht="22.5">
      <c r="B1674" s="68" t="s">
        <v>2740</v>
      </c>
      <c r="C1674" s="128" t="s">
        <v>2025</v>
      </c>
      <c r="D1674" s="22" t="s">
        <v>697</v>
      </c>
      <c r="E1674" s="22" t="s">
        <v>971</v>
      </c>
      <c r="F1674" s="22" t="s">
        <v>1992</v>
      </c>
      <c r="G1674" s="22" t="s">
        <v>2076</v>
      </c>
      <c r="H1674" s="79">
        <v>21613560</v>
      </c>
      <c r="I1674" s="79">
        <v>21613560</v>
      </c>
      <c r="J1674" s="22" t="s">
        <v>2158</v>
      </c>
      <c r="K1674" s="22" t="s">
        <v>1262</v>
      </c>
      <c r="L1674" s="22" t="s">
        <v>2454</v>
      </c>
    </row>
    <row r="1675" spans="2:12" ht="22.5">
      <c r="B1675" s="68" t="s">
        <v>2739</v>
      </c>
      <c r="C1675" s="128" t="s">
        <v>2026</v>
      </c>
      <c r="D1675" s="22" t="s">
        <v>697</v>
      </c>
      <c r="E1675" s="22" t="s">
        <v>971</v>
      </c>
      <c r="F1675" s="22" t="s">
        <v>1992</v>
      </c>
      <c r="G1675" s="22" t="s">
        <v>2076</v>
      </c>
      <c r="H1675" s="79">
        <v>21613560</v>
      </c>
      <c r="I1675" s="79">
        <v>21613560</v>
      </c>
      <c r="J1675" s="22" t="s">
        <v>2158</v>
      </c>
      <c r="K1675" s="22" t="s">
        <v>1262</v>
      </c>
      <c r="L1675" s="22" t="s">
        <v>2454</v>
      </c>
    </row>
    <row r="1676" spans="2:12" ht="22.5">
      <c r="B1676" s="68" t="s">
        <v>2739</v>
      </c>
      <c r="C1676" s="128" t="s">
        <v>2027</v>
      </c>
      <c r="D1676" s="22" t="s">
        <v>697</v>
      </c>
      <c r="E1676" s="22" t="s">
        <v>971</v>
      </c>
      <c r="F1676" s="22" t="s">
        <v>1992</v>
      </c>
      <c r="G1676" s="22" t="s">
        <v>2076</v>
      </c>
      <c r="H1676" s="79">
        <v>27893940</v>
      </c>
      <c r="I1676" s="79">
        <v>27893940</v>
      </c>
      <c r="J1676" s="22" t="s">
        <v>2158</v>
      </c>
      <c r="K1676" s="22" t="s">
        <v>1262</v>
      </c>
      <c r="L1676" s="22" t="s">
        <v>2454</v>
      </c>
    </row>
    <row r="1677" spans="2:12" ht="22.5">
      <c r="B1677" s="68" t="s">
        <v>2736</v>
      </c>
      <c r="C1677" s="128" t="s">
        <v>2028</v>
      </c>
      <c r="D1677" s="22" t="s">
        <v>697</v>
      </c>
      <c r="E1677" s="22" t="s">
        <v>971</v>
      </c>
      <c r="F1677" s="22" t="s">
        <v>1992</v>
      </c>
      <c r="G1677" s="22" t="s">
        <v>2076</v>
      </c>
      <c r="H1677" s="79">
        <v>81418620</v>
      </c>
      <c r="I1677" s="79">
        <v>81418620</v>
      </c>
      <c r="J1677" s="22" t="s">
        <v>2158</v>
      </c>
      <c r="K1677" s="22" t="s">
        <v>1262</v>
      </c>
      <c r="L1677" s="22" t="s">
        <v>2454</v>
      </c>
    </row>
    <row r="1678" spans="2:12" ht="22.5">
      <c r="B1678" s="68" t="s">
        <v>2739</v>
      </c>
      <c r="C1678" s="128" t="s">
        <v>2029</v>
      </c>
      <c r="D1678" s="22" t="s">
        <v>697</v>
      </c>
      <c r="E1678" s="22" t="s">
        <v>971</v>
      </c>
      <c r="F1678" s="22" t="s">
        <v>1992</v>
      </c>
      <c r="G1678" s="22" t="s">
        <v>2076</v>
      </c>
      <c r="H1678" s="79">
        <v>23876760</v>
      </c>
      <c r="I1678" s="79">
        <v>23876760</v>
      </c>
      <c r="J1678" s="22" t="s">
        <v>2158</v>
      </c>
      <c r="K1678" s="22" t="s">
        <v>1262</v>
      </c>
      <c r="L1678" s="22" t="s">
        <v>2454</v>
      </c>
    </row>
    <row r="1679" spans="2:12" ht="22.5">
      <c r="B1679" s="68" t="s">
        <v>2739</v>
      </c>
      <c r="C1679" s="128" t="s">
        <v>2030</v>
      </c>
      <c r="D1679" s="22" t="s">
        <v>697</v>
      </c>
      <c r="E1679" s="22" t="s">
        <v>971</v>
      </c>
      <c r="F1679" s="22" t="s">
        <v>1992</v>
      </c>
      <c r="G1679" s="22" t="s">
        <v>2076</v>
      </c>
      <c r="H1679" s="79">
        <v>65180160</v>
      </c>
      <c r="I1679" s="79">
        <v>65180160</v>
      </c>
      <c r="J1679" s="22" t="s">
        <v>2158</v>
      </c>
      <c r="K1679" s="22" t="s">
        <v>1262</v>
      </c>
      <c r="L1679" s="22" t="s">
        <v>2454</v>
      </c>
    </row>
    <row r="1680" spans="2:12" ht="22.5">
      <c r="B1680" s="68" t="s">
        <v>2736</v>
      </c>
      <c r="C1680" s="128" t="s">
        <v>2031</v>
      </c>
      <c r="D1680" s="22" t="s">
        <v>697</v>
      </c>
      <c r="E1680" s="22" t="s">
        <v>971</v>
      </c>
      <c r="F1680" s="22" t="s">
        <v>1992</v>
      </c>
      <c r="G1680" s="22" t="s">
        <v>2076</v>
      </c>
      <c r="H1680" s="79">
        <v>16917420</v>
      </c>
      <c r="I1680" s="79">
        <v>16917420</v>
      </c>
      <c r="J1680" s="22" t="s">
        <v>2158</v>
      </c>
      <c r="K1680" s="22" t="s">
        <v>1262</v>
      </c>
      <c r="L1680" s="22" t="s">
        <v>2454</v>
      </c>
    </row>
    <row r="1681" spans="2:12" ht="22.5">
      <c r="B1681" s="68" t="s">
        <v>2740</v>
      </c>
      <c r="C1681" s="128" t="s">
        <v>2032</v>
      </c>
      <c r="D1681" s="22" t="s">
        <v>697</v>
      </c>
      <c r="E1681" s="22" t="s">
        <v>971</v>
      </c>
      <c r="F1681" s="22" t="s">
        <v>1992</v>
      </c>
      <c r="G1681" s="22" t="s">
        <v>2076</v>
      </c>
      <c r="H1681" s="79">
        <v>48319320</v>
      </c>
      <c r="I1681" s="79">
        <v>48319320</v>
      </c>
      <c r="J1681" s="22" t="s">
        <v>2158</v>
      </c>
      <c r="K1681" s="22" t="s">
        <v>1262</v>
      </c>
      <c r="L1681" s="22" t="s">
        <v>2454</v>
      </c>
    </row>
    <row r="1682" spans="2:12" ht="22.5">
      <c r="B1682" s="68" t="s">
        <v>2736</v>
      </c>
      <c r="C1682" s="128" t="s">
        <v>2033</v>
      </c>
      <c r="D1682" s="22" t="s">
        <v>697</v>
      </c>
      <c r="E1682" s="22" t="s">
        <v>971</v>
      </c>
      <c r="F1682" s="22" t="s">
        <v>1992</v>
      </c>
      <c r="G1682" s="22" t="s">
        <v>2076</v>
      </c>
      <c r="H1682" s="79">
        <v>13862100</v>
      </c>
      <c r="I1682" s="79">
        <v>13862100</v>
      </c>
      <c r="J1682" s="22" t="s">
        <v>2158</v>
      </c>
      <c r="K1682" s="22" t="s">
        <v>1262</v>
      </c>
      <c r="L1682" s="22" t="s">
        <v>2454</v>
      </c>
    </row>
    <row r="1683" spans="2:12" ht="22.5">
      <c r="B1683" s="68" t="s">
        <v>2742</v>
      </c>
      <c r="C1683" s="128" t="s">
        <v>2034</v>
      </c>
      <c r="D1683" s="22" t="s">
        <v>697</v>
      </c>
      <c r="E1683" s="22" t="s">
        <v>971</v>
      </c>
      <c r="F1683" s="22" t="s">
        <v>1992</v>
      </c>
      <c r="G1683" s="22" t="s">
        <v>2076</v>
      </c>
      <c r="H1683" s="79">
        <v>46169280</v>
      </c>
      <c r="I1683" s="79">
        <v>46169280</v>
      </c>
      <c r="J1683" s="22" t="s">
        <v>2158</v>
      </c>
      <c r="K1683" s="22" t="s">
        <v>1262</v>
      </c>
      <c r="L1683" s="22" t="s">
        <v>2454</v>
      </c>
    </row>
    <row r="1684" spans="2:12" ht="22.5">
      <c r="B1684" s="68" t="s">
        <v>2740</v>
      </c>
      <c r="C1684" s="128" t="s">
        <v>2035</v>
      </c>
      <c r="D1684" s="22" t="s">
        <v>697</v>
      </c>
      <c r="E1684" s="22" t="s">
        <v>971</v>
      </c>
      <c r="F1684" s="22" t="s">
        <v>1992</v>
      </c>
      <c r="G1684" s="22" t="s">
        <v>2076</v>
      </c>
      <c r="H1684" s="79">
        <v>20368800</v>
      </c>
      <c r="I1684" s="79">
        <v>20368800</v>
      </c>
      <c r="J1684" s="22" t="s">
        <v>2158</v>
      </c>
      <c r="K1684" s="22" t="s">
        <v>1262</v>
      </c>
      <c r="L1684" s="22" t="s">
        <v>2454</v>
      </c>
    </row>
    <row r="1685" spans="2:12" ht="22.5">
      <c r="B1685" s="68" t="s">
        <v>2740</v>
      </c>
      <c r="C1685" s="128" t="s">
        <v>2036</v>
      </c>
      <c r="D1685" s="22" t="s">
        <v>697</v>
      </c>
      <c r="E1685" s="22" t="s">
        <v>971</v>
      </c>
      <c r="F1685" s="22" t="s">
        <v>1992</v>
      </c>
      <c r="G1685" s="22" t="s">
        <v>2076</v>
      </c>
      <c r="H1685" s="79">
        <v>81248880</v>
      </c>
      <c r="I1685" s="79">
        <v>81248880</v>
      </c>
      <c r="J1685" s="22" t="s">
        <v>2158</v>
      </c>
      <c r="K1685" s="22" t="s">
        <v>1262</v>
      </c>
      <c r="L1685" s="22" t="s">
        <v>2454</v>
      </c>
    </row>
    <row r="1686" spans="2:12" ht="22.5">
      <c r="B1686" s="68" t="s">
        <v>2740</v>
      </c>
      <c r="C1686" s="128" t="s">
        <v>2037</v>
      </c>
      <c r="D1686" s="22" t="s">
        <v>697</v>
      </c>
      <c r="E1686" s="22" t="s">
        <v>971</v>
      </c>
      <c r="F1686" s="22" t="s">
        <v>1992</v>
      </c>
      <c r="G1686" s="22" t="s">
        <v>2076</v>
      </c>
      <c r="H1686" s="79">
        <v>13352880</v>
      </c>
      <c r="I1686" s="79">
        <v>13352880</v>
      </c>
      <c r="J1686" s="22" t="s">
        <v>2158</v>
      </c>
      <c r="K1686" s="22" t="s">
        <v>1262</v>
      </c>
      <c r="L1686" s="22" t="s">
        <v>2454</v>
      </c>
    </row>
    <row r="1687" spans="2:12" ht="22.5">
      <c r="B1687" s="68" t="s">
        <v>2740</v>
      </c>
      <c r="C1687" s="128" t="s">
        <v>2038</v>
      </c>
      <c r="D1687" s="22" t="s">
        <v>697</v>
      </c>
      <c r="E1687" s="22" t="s">
        <v>971</v>
      </c>
      <c r="F1687" s="22" t="s">
        <v>1992</v>
      </c>
      <c r="G1687" s="22" t="s">
        <v>2076</v>
      </c>
      <c r="H1687" s="79">
        <v>77231700</v>
      </c>
      <c r="I1687" s="79">
        <v>77231700</v>
      </c>
      <c r="J1687" s="22" t="s">
        <v>2158</v>
      </c>
      <c r="K1687" s="22" t="s">
        <v>1262</v>
      </c>
      <c r="L1687" s="22" t="s">
        <v>2454</v>
      </c>
    </row>
    <row r="1688" spans="2:12" ht="22.5">
      <c r="B1688" s="68" t="s">
        <v>2740</v>
      </c>
      <c r="C1688" s="128" t="s">
        <v>2039</v>
      </c>
      <c r="D1688" s="22" t="s">
        <v>697</v>
      </c>
      <c r="E1688" s="22" t="s">
        <v>971</v>
      </c>
      <c r="F1688" s="22" t="s">
        <v>1992</v>
      </c>
      <c r="G1688" s="22" t="s">
        <v>2076</v>
      </c>
      <c r="H1688" s="79">
        <v>3394800</v>
      </c>
      <c r="I1688" s="79">
        <v>3394800</v>
      </c>
      <c r="J1688" s="22" t="s">
        <v>2158</v>
      </c>
      <c r="K1688" s="22" t="s">
        <v>1262</v>
      </c>
      <c r="L1688" s="22" t="s">
        <v>2454</v>
      </c>
    </row>
    <row r="1689" spans="2:12" ht="22.5">
      <c r="B1689" s="68" t="s">
        <v>2740</v>
      </c>
      <c r="C1689" s="128" t="s">
        <v>2040</v>
      </c>
      <c r="D1689" s="22" t="s">
        <v>697</v>
      </c>
      <c r="E1689" s="22" t="s">
        <v>971</v>
      </c>
      <c r="F1689" s="22" t="s">
        <v>1992</v>
      </c>
      <c r="G1689" s="22" t="s">
        <v>2076</v>
      </c>
      <c r="H1689" s="79">
        <v>18445080</v>
      </c>
      <c r="I1689" s="79">
        <v>18445080</v>
      </c>
      <c r="J1689" s="22" t="s">
        <v>2158</v>
      </c>
      <c r="K1689" s="22" t="s">
        <v>1262</v>
      </c>
      <c r="L1689" s="22" t="s">
        <v>2454</v>
      </c>
    </row>
    <row r="1690" spans="2:12" ht="22.5">
      <c r="B1690" s="68" t="s">
        <v>2740</v>
      </c>
      <c r="C1690" s="128" t="s">
        <v>2041</v>
      </c>
      <c r="D1690" s="22" t="s">
        <v>697</v>
      </c>
      <c r="E1690" s="22" t="s">
        <v>971</v>
      </c>
      <c r="F1690" s="22" t="s">
        <v>1992</v>
      </c>
      <c r="G1690" s="22" t="s">
        <v>2076</v>
      </c>
      <c r="H1690" s="79">
        <v>45886380</v>
      </c>
      <c r="I1690" s="79">
        <v>45886380</v>
      </c>
      <c r="J1690" s="22" t="s">
        <v>2158</v>
      </c>
      <c r="K1690" s="22" t="s">
        <v>1262</v>
      </c>
      <c r="L1690" s="22" t="s">
        <v>2454</v>
      </c>
    </row>
    <row r="1691" spans="2:12" ht="22.5">
      <c r="B1691" s="68" t="s">
        <v>2743</v>
      </c>
      <c r="C1691" s="128" t="s">
        <v>2042</v>
      </c>
      <c r="D1691" s="22" t="s">
        <v>697</v>
      </c>
      <c r="E1691" s="22" t="s">
        <v>60</v>
      </c>
      <c r="F1691" s="22" t="s">
        <v>2001</v>
      </c>
      <c r="G1691" s="22" t="s">
        <v>2083</v>
      </c>
      <c r="H1691" s="79">
        <v>166553904</v>
      </c>
      <c r="I1691" s="79">
        <v>166553904</v>
      </c>
      <c r="J1691" s="22" t="s">
        <v>2158</v>
      </c>
      <c r="K1691" s="22" t="s">
        <v>1262</v>
      </c>
      <c r="L1691" s="22" t="s">
        <v>2454</v>
      </c>
    </row>
    <row r="1692" spans="2:12" ht="22.5">
      <c r="B1692" s="68" t="s">
        <v>2743</v>
      </c>
      <c r="C1692" s="128" t="s">
        <v>2043</v>
      </c>
      <c r="D1692" s="22" t="s">
        <v>2044</v>
      </c>
      <c r="E1692" s="22" t="s">
        <v>187</v>
      </c>
      <c r="F1692" s="22" t="s">
        <v>2001</v>
      </c>
      <c r="G1692" s="22" t="s">
        <v>2083</v>
      </c>
      <c r="H1692" s="79">
        <v>39064000</v>
      </c>
      <c r="I1692" s="79">
        <v>39064000</v>
      </c>
      <c r="J1692" s="22" t="s">
        <v>2158</v>
      </c>
      <c r="K1692" s="22" t="s">
        <v>1262</v>
      </c>
      <c r="L1692" s="22" t="s">
        <v>2454</v>
      </c>
    </row>
    <row r="1693" spans="2:12" ht="22.5">
      <c r="B1693" s="68" t="s">
        <v>2743</v>
      </c>
      <c r="C1693" s="128" t="s">
        <v>2045</v>
      </c>
      <c r="D1693" s="22" t="s">
        <v>697</v>
      </c>
      <c r="E1693" s="22" t="s">
        <v>60</v>
      </c>
      <c r="F1693" s="22" t="s">
        <v>2001</v>
      </c>
      <c r="G1693" s="22" t="s">
        <v>2083</v>
      </c>
      <c r="H1693" s="79">
        <v>89717135</v>
      </c>
      <c r="I1693" s="79">
        <v>89717135</v>
      </c>
      <c r="J1693" s="22" t="s">
        <v>2158</v>
      </c>
      <c r="K1693" s="22" t="s">
        <v>1262</v>
      </c>
      <c r="L1693" s="22" t="s">
        <v>2454</v>
      </c>
    </row>
    <row r="1694" spans="2:12" ht="22.5">
      <c r="B1694" s="68" t="s">
        <v>2743</v>
      </c>
      <c r="C1694" s="128" t="s">
        <v>2046</v>
      </c>
      <c r="D1694" s="22" t="s">
        <v>697</v>
      </c>
      <c r="E1694" s="22" t="s">
        <v>157</v>
      </c>
      <c r="F1694" s="22" t="s">
        <v>2001</v>
      </c>
      <c r="G1694" s="22" t="s">
        <v>2083</v>
      </c>
      <c r="H1694" s="79">
        <v>71419948.35</v>
      </c>
      <c r="I1694" s="79">
        <v>71419948.35</v>
      </c>
      <c r="J1694" s="22" t="s">
        <v>2158</v>
      </c>
      <c r="K1694" s="22" t="s">
        <v>1262</v>
      </c>
      <c r="L1694" s="22" t="s">
        <v>2454</v>
      </c>
    </row>
    <row r="1695" spans="2:12" ht="22.5">
      <c r="B1695" s="68" t="s">
        <v>2743</v>
      </c>
      <c r="C1695" s="128" t="s">
        <v>2047</v>
      </c>
      <c r="D1695" s="22" t="s">
        <v>697</v>
      </c>
      <c r="E1695" s="22" t="s">
        <v>60</v>
      </c>
      <c r="F1695" s="22" t="s">
        <v>2001</v>
      </c>
      <c r="G1695" s="22" t="s">
        <v>2083</v>
      </c>
      <c r="H1695" s="79">
        <v>85082542</v>
      </c>
      <c r="I1695" s="79">
        <v>85082542</v>
      </c>
      <c r="J1695" s="22" t="s">
        <v>2158</v>
      </c>
      <c r="K1695" s="22" t="s">
        <v>1262</v>
      </c>
      <c r="L1695" s="22" t="s">
        <v>2454</v>
      </c>
    </row>
    <row r="1696" spans="2:12" ht="22.5">
      <c r="B1696" s="68" t="s">
        <v>2743</v>
      </c>
      <c r="C1696" s="128" t="s">
        <v>2048</v>
      </c>
      <c r="D1696" s="22" t="s">
        <v>697</v>
      </c>
      <c r="E1696" s="22" t="s">
        <v>157</v>
      </c>
      <c r="F1696" s="22" t="s">
        <v>2001</v>
      </c>
      <c r="G1696" s="22" t="s">
        <v>2083</v>
      </c>
      <c r="H1696" s="79">
        <v>92632437.5</v>
      </c>
      <c r="I1696" s="79">
        <v>92632437.5</v>
      </c>
      <c r="J1696" s="22" t="s">
        <v>2158</v>
      </c>
      <c r="K1696" s="22" t="s">
        <v>1262</v>
      </c>
      <c r="L1696" s="22" t="s">
        <v>2454</v>
      </c>
    </row>
    <row r="1697" spans="2:12" ht="22.5">
      <c r="B1697" s="68" t="s">
        <v>2743</v>
      </c>
      <c r="C1697" s="128" t="s">
        <v>2049</v>
      </c>
      <c r="D1697" s="22" t="s">
        <v>697</v>
      </c>
      <c r="E1697" s="22" t="s">
        <v>157</v>
      </c>
      <c r="F1697" s="22" t="s">
        <v>2001</v>
      </c>
      <c r="G1697" s="22" t="s">
        <v>2083</v>
      </c>
      <c r="H1697" s="79">
        <v>77218529.17</v>
      </c>
      <c r="I1697" s="79">
        <v>77218529.17</v>
      </c>
      <c r="J1697" s="22" t="s">
        <v>2158</v>
      </c>
      <c r="K1697" s="22" t="s">
        <v>1262</v>
      </c>
      <c r="L1697" s="22" t="s">
        <v>2454</v>
      </c>
    </row>
    <row r="1698" spans="2:12" ht="22.5">
      <c r="B1698" s="68" t="s">
        <v>2743</v>
      </c>
      <c r="C1698" s="128" t="s">
        <v>2050</v>
      </c>
      <c r="D1698" s="22" t="s">
        <v>697</v>
      </c>
      <c r="E1698" s="22" t="s">
        <v>157</v>
      </c>
      <c r="F1698" s="22" t="s">
        <v>2001</v>
      </c>
      <c r="G1698" s="22" t="s">
        <v>2083</v>
      </c>
      <c r="H1698" s="79">
        <v>103894249.15</v>
      </c>
      <c r="I1698" s="79">
        <v>103894249.15</v>
      </c>
      <c r="J1698" s="22" t="s">
        <v>2158</v>
      </c>
      <c r="K1698" s="22" t="s">
        <v>1262</v>
      </c>
      <c r="L1698" s="22" t="s">
        <v>2454</v>
      </c>
    </row>
    <row r="1699" spans="2:12" ht="22.5">
      <c r="B1699" s="68" t="s">
        <v>2743</v>
      </c>
      <c r="C1699" s="128" t="s">
        <v>2051</v>
      </c>
      <c r="D1699" s="22" t="s">
        <v>2044</v>
      </c>
      <c r="E1699" s="22" t="s">
        <v>187</v>
      </c>
      <c r="F1699" s="22" t="s">
        <v>2001</v>
      </c>
      <c r="G1699" s="22" t="s">
        <v>2083</v>
      </c>
      <c r="H1699" s="79">
        <v>39064000</v>
      </c>
      <c r="I1699" s="79">
        <v>39064000</v>
      </c>
      <c r="J1699" s="22" t="s">
        <v>2158</v>
      </c>
      <c r="K1699" s="22" t="s">
        <v>1262</v>
      </c>
      <c r="L1699" s="22" t="s">
        <v>2454</v>
      </c>
    </row>
    <row r="1700" spans="2:12" ht="22.5">
      <c r="B1700" s="68" t="s">
        <v>2743</v>
      </c>
      <c r="C1700" s="128" t="s">
        <v>2052</v>
      </c>
      <c r="D1700" s="22" t="s">
        <v>697</v>
      </c>
      <c r="E1700" s="22" t="s">
        <v>60</v>
      </c>
      <c r="F1700" s="22" t="s">
        <v>2001</v>
      </c>
      <c r="G1700" s="22" t="s">
        <v>2083</v>
      </c>
      <c r="H1700" s="79">
        <v>71451112</v>
      </c>
      <c r="I1700" s="79">
        <v>71451112</v>
      </c>
      <c r="J1700" s="22" t="s">
        <v>2158</v>
      </c>
      <c r="K1700" s="22" t="s">
        <v>1262</v>
      </c>
      <c r="L1700" s="22" t="s">
        <v>2454</v>
      </c>
    </row>
    <row r="1701" spans="2:12" ht="22.5">
      <c r="B1701" s="68" t="s">
        <v>2743</v>
      </c>
      <c r="C1701" s="128" t="s">
        <v>2053</v>
      </c>
      <c r="D1701" s="22" t="s">
        <v>697</v>
      </c>
      <c r="E1701" s="22" t="s">
        <v>157</v>
      </c>
      <c r="F1701" s="22" t="s">
        <v>2001</v>
      </c>
      <c r="G1701" s="22" t="s">
        <v>2083</v>
      </c>
      <c r="H1701" s="79">
        <v>68293557.5</v>
      </c>
      <c r="I1701" s="79">
        <v>68293557.5</v>
      </c>
      <c r="J1701" s="22" t="s">
        <v>2158</v>
      </c>
      <c r="K1701" s="22" t="s">
        <v>1262</v>
      </c>
      <c r="L1701" s="22" t="s">
        <v>2454</v>
      </c>
    </row>
    <row r="1702" spans="2:12" ht="22.5">
      <c r="B1702" s="68" t="s">
        <v>2743</v>
      </c>
      <c r="C1702" s="128" t="s">
        <v>2054</v>
      </c>
      <c r="D1702" s="22" t="s">
        <v>697</v>
      </c>
      <c r="E1702" s="22" t="s">
        <v>157</v>
      </c>
      <c r="F1702" s="22" t="s">
        <v>2001</v>
      </c>
      <c r="G1702" s="22" t="s">
        <v>2083</v>
      </c>
      <c r="H1702" s="79">
        <v>92320111.65</v>
      </c>
      <c r="I1702" s="79">
        <v>92320111.65</v>
      </c>
      <c r="J1702" s="22" t="s">
        <v>2158</v>
      </c>
      <c r="K1702" s="22" t="s">
        <v>1262</v>
      </c>
      <c r="L1702" s="22" t="s">
        <v>2454</v>
      </c>
    </row>
    <row r="1703" spans="2:12" ht="22.5">
      <c r="B1703" s="68" t="s">
        <v>2743</v>
      </c>
      <c r="C1703" s="128" t="s">
        <v>2055</v>
      </c>
      <c r="D1703" s="22" t="s">
        <v>697</v>
      </c>
      <c r="E1703" s="22" t="s">
        <v>157</v>
      </c>
      <c r="F1703" s="22" t="s">
        <v>2001</v>
      </c>
      <c r="G1703" s="22" t="s">
        <v>2083</v>
      </c>
      <c r="H1703" s="79">
        <v>106063490</v>
      </c>
      <c r="I1703" s="79">
        <v>106063490</v>
      </c>
      <c r="J1703" s="22" t="s">
        <v>2158</v>
      </c>
      <c r="K1703" s="22" t="s">
        <v>1262</v>
      </c>
      <c r="L1703" s="22" t="s">
        <v>2454</v>
      </c>
    </row>
    <row r="1704" spans="2:12" ht="22.5">
      <c r="B1704" s="68" t="s">
        <v>2743</v>
      </c>
      <c r="C1704" s="128" t="s">
        <v>2056</v>
      </c>
      <c r="D1704" s="22" t="s">
        <v>697</v>
      </c>
      <c r="E1704" s="22" t="s">
        <v>157</v>
      </c>
      <c r="F1704" s="22" t="s">
        <v>2001</v>
      </c>
      <c r="G1704" s="22" t="s">
        <v>2083</v>
      </c>
      <c r="H1704" s="79">
        <v>131541449.17</v>
      </c>
      <c r="I1704" s="79">
        <v>131541449.17</v>
      </c>
      <c r="J1704" s="22" t="s">
        <v>2158</v>
      </c>
      <c r="K1704" s="22" t="s">
        <v>1262</v>
      </c>
      <c r="L1704" s="22" t="s">
        <v>2454</v>
      </c>
    </row>
    <row r="1705" spans="2:12" ht="22.5">
      <c r="B1705" s="68" t="s">
        <v>2743</v>
      </c>
      <c r="C1705" s="128" t="s">
        <v>2057</v>
      </c>
      <c r="D1705" s="22" t="s">
        <v>697</v>
      </c>
      <c r="E1705" s="22" t="s">
        <v>157</v>
      </c>
      <c r="F1705" s="22" t="s">
        <v>2001</v>
      </c>
      <c r="G1705" s="22" t="s">
        <v>2083</v>
      </c>
      <c r="H1705" s="79">
        <v>95524758.33</v>
      </c>
      <c r="I1705" s="79">
        <v>95524758.33</v>
      </c>
      <c r="J1705" s="22" t="s">
        <v>2158</v>
      </c>
      <c r="K1705" s="22" t="s">
        <v>1262</v>
      </c>
      <c r="L1705" s="22" t="s">
        <v>2454</v>
      </c>
    </row>
    <row r="1706" spans="2:12" ht="22.5">
      <c r="B1706" s="68" t="s">
        <v>2743</v>
      </c>
      <c r="C1706" s="128" t="s">
        <v>2058</v>
      </c>
      <c r="D1706" s="22" t="s">
        <v>697</v>
      </c>
      <c r="E1706" s="22" t="s">
        <v>157</v>
      </c>
      <c r="F1706" s="22" t="s">
        <v>2001</v>
      </c>
      <c r="G1706" s="22" t="s">
        <v>2083</v>
      </c>
      <c r="H1706" s="79">
        <v>86137744.17</v>
      </c>
      <c r="I1706" s="79">
        <v>86137744.17</v>
      </c>
      <c r="J1706" s="22" t="s">
        <v>2158</v>
      </c>
      <c r="K1706" s="22" t="s">
        <v>1262</v>
      </c>
      <c r="L1706" s="22" t="s">
        <v>2454</v>
      </c>
    </row>
    <row r="1707" spans="2:12" ht="22.5">
      <c r="B1707" s="68" t="s">
        <v>2743</v>
      </c>
      <c r="C1707" s="128" t="s">
        <v>2059</v>
      </c>
      <c r="D1707" s="22" t="s">
        <v>697</v>
      </c>
      <c r="E1707" s="22" t="s">
        <v>157</v>
      </c>
      <c r="F1707" s="22" t="s">
        <v>2001</v>
      </c>
      <c r="G1707" s="22" t="s">
        <v>2083</v>
      </c>
      <c r="H1707" s="79">
        <v>55882895.83</v>
      </c>
      <c r="I1707" s="79">
        <v>55882895.83</v>
      </c>
      <c r="J1707" s="22" t="s">
        <v>2158</v>
      </c>
      <c r="K1707" s="22" t="s">
        <v>1262</v>
      </c>
      <c r="L1707" s="22" t="s">
        <v>2454</v>
      </c>
    </row>
    <row r="1708" spans="2:12" ht="22.5">
      <c r="B1708" s="68" t="s">
        <v>2743</v>
      </c>
      <c r="C1708" s="128" t="s">
        <v>2060</v>
      </c>
      <c r="D1708" s="22" t="s">
        <v>697</v>
      </c>
      <c r="E1708" s="22" t="s">
        <v>60</v>
      </c>
      <c r="F1708" s="22" t="s">
        <v>2001</v>
      </c>
      <c r="G1708" s="22" t="s">
        <v>2083</v>
      </c>
      <c r="H1708" s="79">
        <v>110818400</v>
      </c>
      <c r="I1708" s="79">
        <v>110818400</v>
      </c>
      <c r="J1708" s="22" t="s">
        <v>2158</v>
      </c>
      <c r="K1708" s="22" t="s">
        <v>1262</v>
      </c>
      <c r="L1708" s="22" t="s">
        <v>2454</v>
      </c>
    </row>
    <row r="1709" spans="2:12" ht="22.5">
      <c r="B1709" s="68" t="s">
        <v>2743</v>
      </c>
      <c r="C1709" s="128" t="s">
        <v>2061</v>
      </c>
      <c r="D1709" s="22" t="s">
        <v>697</v>
      </c>
      <c r="E1709" s="22" t="s">
        <v>157</v>
      </c>
      <c r="F1709" s="22" t="s">
        <v>2001</v>
      </c>
      <c r="G1709" s="22" t="s">
        <v>2083</v>
      </c>
      <c r="H1709" s="79">
        <v>64570150.83</v>
      </c>
      <c r="I1709" s="79">
        <v>64570150.83</v>
      </c>
      <c r="J1709" s="22" t="s">
        <v>2158</v>
      </c>
      <c r="K1709" s="22" t="s">
        <v>1262</v>
      </c>
      <c r="L1709" s="22" t="s">
        <v>2454</v>
      </c>
    </row>
    <row r="1710" spans="2:12" ht="22.5">
      <c r="B1710" s="68" t="s">
        <v>2743</v>
      </c>
      <c r="C1710" s="128" t="s">
        <v>2062</v>
      </c>
      <c r="D1710" s="22" t="s">
        <v>697</v>
      </c>
      <c r="E1710" s="22" t="s">
        <v>157</v>
      </c>
      <c r="F1710" s="22" t="s">
        <v>2001</v>
      </c>
      <c r="G1710" s="22" t="s">
        <v>2083</v>
      </c>
      <c r="H1710" s="79">
        <v>63554192</v>
      </c>
      <c r="I1710" s="79">
        <v>63554190.83</v>
      </c>
      <c r="J1710" s="22" t="s">
        <v>2158</v>
      </c>
      <c r="K1710" s="22" t="s">
        <v>1262</v>
      </c>
      <c r="L1710" s="22" t="s">
        <v>2454</v>
      </c>
    </row>
    <row r="1711" spans="2:12" ht="22.5">
      <c r="B1711" s="68" t="s">
        <v>2743</v>
      </c>
      <c r="C1711" s="128" t="s">
        <v>2063</v>
      </c>
      <c r="D1711" s="22" t="s">
        <v>697</v>
      </c>
      <c r="E1711" s="22" t="s">
        <v>157</v>
      </c>
      <c r="F1711" s="22" t="s">
        <v>2001</v>
      </c>
      <c r="G1711" s="22" t="s">
        <v>2083</v>
      </c>
      <c r="H1711" s="79">
        <v>7105729.17</v>
      </c>
      <c r="I1711" s="79">
        <v>7105729.17</v>
      </c>
      <c r="J1711" s="22" t="s">
        <v>2158</v>
      </c>
      <c r="K1711" s="22" t="s">
        <v>1262</v>
      </c>
      <c r="L1711" s="22" t="s">
        <v>2454</v>
      </c>
    </row>
    <row r="1712" spans="2:12" ht="22.5">
      <c r="B1712" s="68" t="s">
        <v>2743</v>
      </c>
      <c r="C1712" s="128" t="s">
        <v>2064</v>
      </c>
      <c r="D1712" s="22" t="s">
        <v>697</v>
      </c>
      <c r="E1712" s="22" t="s">
        <v>57</v>
      </c>
      <c r="F1712" s="22" t="s">
        <v>2001</v>
      </c>
      <c r="G1712" s="22" t="s">
        <v>2083</v>
      </c>
      <c r="H1712" s="79">
        <v>58596000</v>
      </c>
      <c r="I1712" s="79">
        <v>58596000</v>
      </c>
      <c r="J1712" s="22" t="s">
        <v>2158</v>
      </c>
      <c r="K1712" s="22" t="s">
        <v>1262</v>
      </c>
      <c r="L1712" s="22" t="s">
        <v>2454</v>
      </c>
    </row>
    <row r="1713" spans="2:12" ht="22.5">
      <c r="B1713" s="68" t="s">
        <v>2743</v>
      </c>
      <c r="C1713" s="128" t="s">
        <v>2065</v>
      </c>
      <c r="D1713" s="22" t="s">
        <v>697</v>
      </c>
      <c r="E1713" s="22" t="s">
        <v>157</v>
      </c>
      <c r="F1713" s="22" t="s">
        <v>2001</v>
      </c>
      <c r="G1713" s="22" t="s">
        <v>2083</v>
      </c>
      <c r="H1713" s="79">
        <v>73692510</v>
      </c>
      <c r="I1713" s="79">
        <v>73692513.33</v>
      </c>
      <c r="J1713" s="22" t="s">
        <v>2158</v>
      </c>
      <c r="K1713" s="22" t="s">
        <v>1262</v>
      </c>
      <c r="L1713" s="22" t="s">
        <v>2454</v>
      </c>
    </row>
    <row r="1714" spans="2:12" ht="22.5">
      <c r="B1714" s="68" t="s">
        <v>2743</v>
      </c>
      <c r="C1714" s="128" t="s">
        <v>2066</v>
      </c>
      <c r="D1714" s="22" t="s">
        <v>697</v>
      </c>
      <c r="E1714" s="22" t="s">
        <v>157</v>
      </c>
      <c r="F1714" s="22" t="s">
        <v>2001</v>
      </c>
      <c r="G1714" s="22" t="s">
        <v>2083</v>
      </c>
      <c r="H1714" s="79">
        <v>54300196.64</v>
      </c>
      <c r="I1714" s="79">
        <v>54300196.67</v>
      </c>
      <c r="J1714" s="22" t="s">
        <v>2158</v>
      </c>
      <c r="K1714" s="22" t="s">
        <v>1262</v>
      </c>
      <c r="L1714" s="22" t="s">
        <v>2454</v>
      </c>
    </row>
    <row r="1715" spans="2:12" ht="22.5">
      <c r="B1715" s="68" t="s">
        <v>2743</v>
      </c>
      <c r="C1715" s="128" t="s">
        <v>2067</v>
      </c>
      <c r="D1715" s="22" t="s">
        <v>697</v>
      </c>
      <c r="E1715" s="22" t="s">
        <v>157</v>
      </c>
      <c r="F1715" s="22" t="s">
        <v>2001</v>
      </c>
      <c r="G1715" s="22" t="s">
        <v>2083</v>
      </c>
      <c r="H1715" s="79">
        <v>150000000</v>
      </c>
      <c r="I1715" s="79">
        <v>150000000</v>
      </c>
      <c r="J1715" s="22" t="s">
        <v>2158</v>
      </c>
      <c r="K1715" s="22" t="s">
        <v>1262</v>
      </c>
      <c r="L1715" s="22" t="s">
        <v>2454</v>
      </c>
    </row>
    <row r="1716" spans="2:12" ht="33.75">
      <c r="B1716" s="68" t="s">
        <v>2743</v>
      </c>
      <c r="C1716" s="128" t="s">
        <v>2068</v>
      </c>
      <c r="D1716" s="22" t="s">
        <v>697</v>
      </c>
      <c r="E1716" s="22" t="s">
        <v>157</v>
      </c>
      <c r="F1716" s="22" t="s">
        <v>1262</v>
      </c>
      <c r="G1716" s="22" t="s">
        <v>2083</v>
      </c>
      <c r="H1716" s="79">
        <v>500000000</v>
      </c>
      <c r="I1716" s="79">
        <v>500000000</v>
      </c>
      <c r="J1716" s="22" t="s">
        <v>2158</v>
      </c>
      <c r="K1716" s="22" t="s">
        <v>1262</v>
      </c>
      <c r="L1716" s="22" t="s">
        <v>2454</v>
      </c>
    </row>
    <row r="1717" spans="2:12" ht="22.5">
      <c r="B1717" s="68" t="s">
        <v>986</v>
      </c>
      <c r="C1717" s="128" t="s">
        <v>2069</v>
      </c>
      <c r="D1717" s="22" t="s">
        <v>697</v>
      </c>
      <c r="E1717" s="22" t="s">
        <v>157</v>
      </c>
      <c r="F1717" s="22" t="s">
        <v>2001</v>
      </c>
      <c r="G1717" s="22" t="s">
        <v>2083</v>
      </c>
      <c r="H1717" s="79">
        <v>400000000</v>
      </c>
      <c r="I1717" s="79">
        <v>400000000</v>
      </c>
      <c r="J1717" s="22" t="s">
        <v>2158</v>
      </c>
      <c r="K1717" s="22" t="s">
        <v>1262</v>
      </c>
      <c r="L1717" s="22" t="s">
        <v>2454</v>
      </c>
    </row>
    <row r="1718" spans="2:12" ht="33.75">
      <c r="B1718" s="68" t="s">
        <v>2732</v>
      </c>
      <c r="C1718" s="116" t="s">
        <v>2070</v>
      </c>
      <c r="D1718" s="22" t="s">
        <v>1367</v>
      </c>
      <c r="E1718" s="22" t="s">
        <v>390</v>
      </c>
      <c r="F1718" s="22" t="s">
        <v>2001</v>
      </c>
      <c r="G1718" s="22" t="s">
        <v>2342</v>
      </c>
      <c r="H1718" s="79">
        <v>1839221306</v>
      </c>
      <c r="I1718" s="79">
        <v>1839221306</v>
      </c>
      <c r="J1718" s="22" t="s">
        <v>2158</v>
      </c>
      <c r="K1718" s="22" t="s">
        <v>1262</v>
      </c>
      <c r="L1718" s="22" t="s">
        <v>2454</v>
      </c>
    </row>
    <row r="1719" ht="15"/>
    <row r="1720" spans="2:4" ht="30.75" thickBot="1">
      <c r="B1720" s="13" t="s">
        <v>21</v>
      </c>
      <c r="C1720" s="12"/>
      <c r="D1720" s="12"/>
    </row>
    <row r="1721" spans="2:4" ht="30">
      <c r="B1721" s="14" t="s">
        <v>6</v>
      </c>
      <c r="C1721" s="17" t="s">
        <v>22</v>
      </c>
      <c r="D1721" s="11" t="s">
        <v>14</v>
      </c>
    </row>
    <row r="1722" spans="2:4" ht="56.25">
      <c r="B1722" s="70" t="s">
        <v>2457</v>
      </c>
      <c r="C1722" s="68">
        <v>43191511</v>
      </c>
      <c r="D1722" s="101" t="s">
        <v>2343</v>
      </c>
    </row>
    <row r="1723" spans="2:4" ht="56.25">
      <c r="B1723" s="70" t="s">
        <v>2458</v>
      </c>
      <c r="C1723" s="68">
        <v>82121900</v>
      </c>
      <c r="D1723" s="101" t="s">
        <v>2343</v>
      </c>
    </row>
    <row r="1724" spans="2:4" ht="56.25">
      <c r="B1724" s="70" t="s">
        <v>2459</v>
      </c>
      <c r="C1724" s="68">
        <v>31161500</v>
      </c>
      <c r="D1724" s="101" t="s">
        <v>2343</v>
      </c>
    </row>
    <row r="1725" spans="2:4" ht="56.25">
      <c r="B1725" s="70" t="s">
        <v>2460</v>
      </c>
      <c r="C1725" s="68">
        <v>56112100</v>
      </c>
      <c r="D1725" s="101" t="s">
        <v>2343</v>
      </c>
    </row>
    <row r="1726" spans="2:4" ht="45">
      <c r="B1726" s="70" t="s">
        <v>2744</v>
      </c>
      <c r="C1726" s="68" t="s">
        <v>1528</v>
      </c>
      <c r="D1726" s="73" t="s">
        <v>2399</v>
      </c>
    </row>
    <row r="1727" spans="2:4" ht="45">
      <c r="B1727" s="70" t="s">
        <v>1577</v>
      </c>
      <c r="C1727" s="68" t="s">
        <v>1466</v>
      </c>
      <c r="D1727" s="73" t="s">
        <v>2397</v>
      </c>
    </row>
    <row r="1728" spans="2:4" ht="45">
      <c r="B1728" s="70" t="s">
        <v>1720</v>
      </c>
      <c r="C1728" s="68" t="s">
        <v>2607</v>
      </c>
      <c r="D1728" s="73" t="s">
        <v>2403</v>
      </c>
    </row>
    <row r="1729" spans="2:4" ht="90">
      <c r="B1729" s="70" t="s">
        <v>1395</v>
      </c>
      <c r="C1729" s="68" t="s">
        <v>2499</v>
      </c>
      <c r="D1729" s="96" t="s">
        <v>2359</v>
      </c>
    </row>
    <row r="1730" spans="2:4" ht="33.75">
      <c r="B1730" s="70" t="s">
        <v>1399</v>
      </c>
      <c r="C1730" s="68" t="s">
        <v>2499</v>
      </c>
      <c r="D1730" s="96" t="s">
        <v>2359</v>
      </c>
    </row>
    <row r="1731" spans="2:4" ht="33.75">
      <c r="B1731" s="70" t="s">
        <v>1400</v>
      </c>
      <c r="C1731" s="68" t="s">
        <v>2499</v>
      </c>
      <c r="D1731" s="96" t="s">
        <v>2359</v>
      </c>
    </row>
    <row r="1732" spans="2:4" ht="45">
      <c r="B1732" s="70" t="s">
        <v>1991</v>
      </c>
      <c r="C1732" s="68" t="s">
        <v>986</v>
      </c>
      <c r="D1732" s="22" t="s">
        <v>2453</v>
      </c>
    </row>
    <row r="1733" spans="2:4" ht="33.75">
      <c r="B1733" s="70" t="s">
        <v>1833</v>
      </c>
      <c r="C1733" s="68" t="s">
        <v>2490</v>
      </c>
      <c r="D1733" s="102" t="s">
        <v>2420</v>
      </c>
    </row>
    <row r="1734" ht="15"/>
    <row r="1735" ht="15"/>
    <row r="1736" ht="15"/>
    <row r="1737" ht="15"/>
    <row r="1738" ht="15"/>
    <row r="1739" ht="15"/>
    <row r="1740" ht="15"/>
    <row r="1741" ht="15"/>
    <row r="1742" ht="15"/>
    <row r="1743" ht="15"/>
    <row r="1744" ht="15"/>
    <row r="1746" ht="15"/>
    <row r="1747" ht="15"/>
    <row r="1748" ht="15"/>
    <row r="1749" ht="15"/>
    <row r="1750" ht="15"/>
    <row r="1751" ht="15"/>
    <row r="1753" ht="15"/>
    <row r="1754" ht="15"/>
    <row r="1755" ht="15"/>
    <row r="1756" ht="15"/>
    <row r="1757" ht="15"/>
    <row r="1758" ht="15"/>
    <row r="1760" ht="15"/>
    <row r="1761" ht="15"/>
    <row r="1762" ht="15"/>
    <row r="1763" ht="15"/>
    <row r="1764" ht="15"/>
    <row r="1766" ht="15"/>
    <row r="1767" ht="15"/>
    <row r="1769" ht="15"/>
    <row r="1770"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9" ht="15"/>
    <row r="1800" ht="15"/>
    <row r="1801" ht="15"/>
    <row r="1802" ht="15"/>
    <row r="1804" ht="15"/>
    <row r="1805" ht="15"/>
    <row r="1806" ht="15"/>
    <row r="1807" ht="15"/>
    <row r="1808" ht="15"/>
    <row r="1809" ht="15"/>
    <row r="1876"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7" ht="15"/>
    <row r="1998" ht="15"/>
    <row r="1999" ht="15"/>
    <row r="2000" ht="15"/>
    <row r="2001" ht="15"/>
    <row r="2003" ht="15"/>
    <row r="2004" ht="15"/>
  </sheetData>
  <sheetProtection/>
  <protectedRanges>
    <protectedRange sqref="C21:C22" name="Rango1_16_4_1"/>
    <protectedRange sqref="E21:E22" name="Rango1_16_3_1_1"/>
    <protectedRange sqref="F19:F22" name="Rango1_16_2_1_1"/>
    <protectedRange sqref="C1110:C1120" name="Rango1_3"/>
    <protectedRange sqref="F1110:F1120" name="Rango1_2_8"/>
    <protectedRange sqref="C1429:C1430" name="Rango1_1"/>
    <protectedRange sqref="C1657:C1660 B1732 C1648 C1650:C1651 C1691:C1718 C1654:C1655" name="Rango1_2"/>
    <protectedRange sqref="D1642:D1718" name="Rango1_3_3"/>
    <protectedRange sqref="F1649:F1655 F1657:F1718 F1641:F1647" name="Rango1_4"/>
    <protectedRange sqref="C1642" name="Rango1_10_2"/>
    <protectedRange sqref="C1653" name="Rango1"/>
    <protectedRange sqref="C1640" name="Rango1_7_3_1"/>
    <protectedRange sqref="C1641" name="Rango1_6_2"/>
    <protectedRange sqref="C1645" name="Rango1_2_2_1"/>
    <protectedRange sqref="C1647" name="Rango1_2_1_2_1"/>
    <protectedRange sqref="C1646" name="Rango1_2_3_3"/>
    <protectedRange sqref="C1643" name="Rango1_10_1_2"/>
    <protectedRange sqref="C1644" name="Rango1_10_1_1_1"/>
    <protectedRange sqref="C1649" name="Rango1_2_2_1_3"/>
    <protectedRange sqref="C1652" name="Rango1_2_2_2"/>
    <protectedRange sqref="C1656" name="Rango1_4_2_1"/>
    <protectedRange sqref="C1551" name="Rango1_6"/>
    <protectedRange sqref="C1232 C1201:C1229 C1155:C1157 C1163 C1176:C1177 C1166:C1172 C1189:C1199" name="Rango1_5"/>
    <protectedRange sqref="E1155:E1157" name="Rango1_1_4"/>
    <protectedRange sqref="F1232 F1155:F1157" name="Rango1_2_10"/>
    <protectedRange sqref="F1233 C1233" name="Rango1_3_2"/>
    <protectedRange sqref="F613:F667" name="Rango1_2_2_4"/>
    <protectedRange sqref="D613:D671 D691" name="Rango1_2_3_2"/>
    <protectedRange sqref="F668 F678 F681 F697 F719 F788 F811 F708:F712 F683 F685:F686 F688:F689 F703:F706 F729:F730 F738 F771:F774" name="Rango1_2_2_1_2"/>
    <protectedRange sqref="F684 F692:F693 F696 F699:F702 F707 F713:F718 F669:F677" name="Rango1_2_2_2_2"/>
    <protectedRange sqref="C672" name="Rango1_16_5_1"/>
    <protectedRange sqref="E672" name="Rango1_16_3_1_1_1"/>
    <protectedRange sqref="C673" name="Rango1_16_6_1"/>
    <protectedRange sqref="E673" name="Rango1_16_3_2_1"/>
    <protectedRange sqref="C674:C677" name="Rango1_16_7_1_1"/>
    <protectedRange sqref="E674:E677" name="Rango1_16_3_3_1_1"/>
    <protectedRange sqref="F679:F680 F682" name="Rango1_2_2_3_1"/>
    <protectedRange sqref="D679:D682" name="Rango1_2_3_1_1"/>
    <protectedRange sqref="C713" name="Rango1_1_5"/>
    <protectedRange sqref="C678" name="Rango1_16_2"/>
    <protectedRange sqref="E678" name="Rango1_16_3_1"/>
    <protectedRange sqref="H21:I22" name="Rango1_16_1_1_1"/>
    <protectedRange sqref="H1110:I1120" name="Rango1_1_3"/>
    <protectedRange sqref="I1640" name="Rango1_1_2"/>
    <protectedRange sqref="I1648 H1691:I1718 I1642:I1646 H1653:I1654 H1641:H1648" name="Rango1_5_5"/>
    <protectedRange sqref="H1655:I1655" name="Rango1_1_1_1_2"/>
    <protectedRange sqref="H1657:I1657" name="Rango1_4_1_3"/>
    <protectedRange sqref="H1658:I1658" name="Rango1_5_1_1"/>
    <protectedRange sqref="H1640" name="Rango1_8_1"/>
    <protectedRange sqref="H1649" name="Rango1_11_1_1"/>
    <protectedRange sqref="I1649" name="Rango1_11_2_1"/>
    <protectedRange sqref="H1650" name="Rango1_5_2_1"/>
    <protectedRange sqref="H1651" name="Rango1_5_3_1"/>
    <protectedRange sqref="I1651" name="Rango1_5_4_1"/>
    <protectedRange sqref="H1652" name="Rango1_11_4"/>
    <protectedRange sqref="I1652" name="Rango1_11_3_1"/>
    <protectedRange sqref="H1656" name="Rango1_4_1_1_2"/>
    <protectedRange sqref="I1656" name="Rango1_4_1_2_1"/>
    <protectedRange sqref="H1660:I1660" name="Rango1_2_1_1_5_1"/>
    <protectedRange sqref="I1661:I1690" name="Rango1_2_1_1_5_2_1"/>
    <protectedRange sqref="H1661:H1690" name="Rango1_2_1_1_5_3_1"/>
    <protectedRange sqref="H613:I635" name="Rango1_2_1_2"/>
    <protectedRange sqref="H636:I640 H663:I667" name="Rango1_2_4_3"/>
    <protectedRange sqref="H641:I648" name="Rango1_2_5_1"/>
    <protectedRange sqref="H649:I656" name="Rango1_2_6_1"/>
    <protectedRange sqref="H657:I662" name="Rango1_2_7_1"/>
    <protectedRange sqref="H669:I671" name="Rango1_2_4_1_1"/>
    <protectedRange sqref="H679:I681" name="Rango1_2_4_2_1"/>
    <protectedRange sqref="H678:I678" name="Rango1_16_1_1"/>
  </protectedRanges>
  <autoFilter ref="B18:L1718"/>
  <mergeCells count="2">
    <mergeCell ref="F5:I9"/>
    <mergeCell ref="F11:I15"/>
  </mergeCells>
  <conditionalFormatting sqref="C1367 C1258:C1259">
    <cfRule type="cellIs" priority="1" dxfId="1" operator="lessThan" stopIfTrue="1">
      <formula>1</formula>
    </cfRule>
    <cfRule type="cellIs" priority="2" dxfId="2" operator="lessThan" stopIfTrue="1">
      <formula>1</formula>
    </cfRule>
  </conditionalFormatting>
  <dataValidations count="4">
    <dataValidation type="list" allowBlank="1" showInputMessage="1" showErrorMessage="1" sqref="G979:G987 G1554:G1631">
      <formula1>FONDO</formula1>
    </dataValidation>
    <dataValidation type="decimal" allowBlank="1" showInputMessage="1" showErrorMessage="1" sqref="I940:I942 H941:H942">
      <formula1>0</formula1>
      <formula2>9999999999999990000</formula2>
    </dataValidation>
    <dataValidation allowBlank="1" showInputMessage="1" showErrorMessage="1" promptTitle="Presupuesto " prompt="Ingrese el monto total del presupuesto para la vigencia del año 2014" sqref="H257:I257"/>
    <dataValidation allowBlank="1" showInputMessage="1" showErrorMessage="1" promptTitle="Fondo" prompt="Escriba únicamente los cuatro (4) dígitos del fondo.&#10;" sqref="G266 G255:G262 G271"/>
  </dataValidations>
  <hyperlinks>
    <hyperlink ref="C8" r:id="rId1" display="www.antioquia.gov.co"/>
    <hyperlink ref="L27" r:id="rId2" display="mechas.ossa@antioquia.gov.co"/>
    <hyperlink ref="L28" r:id="rId3" display="mechas.ossa@antioquia.gov.co"/>
    <hyperlink ref="L29" r:id="rId4" display="mechas.ossa@antioquia.gov.co"/>
    <hyperlink ref="L30" r:id="rId5" display="mechas.ossa@antioquia.gov.co"/>
    <hyperlink ref="L31" r:id="rId6" display="mechas.ossa@antioquia.gov.co"/>
    <hyperlink ref="L32" r:id="rId7" display="mechas.ossa@antioquia.gov.co"/>
    <hyperlink ref="L33" r:id="rId8" display="mechas.ossa@antioquia.gov.co"/>
    <hyperlink ref="L34" r:id="rId9" display="mechas.ossa@antioquia.gov.co"/>
    <hyperlink ref="L1121" r:id="rId10" display="yelitza.alvarez@antioquia.gov.co"/>
    <hyperlink ref="L1123" r:id="rId11" display="grecia.morales@antioquia.gov.co"/>
    <hyperlink ref="L1124" r:id="rId12" display="yelitza.alvarez@antioquia.gov.co"/>
    <hyperlink ref="L1125" r:id="rId13" display="yelitza.alvarez@antioquia.gov.co"/>
    <hyperlink ref="L1126" r:id="rId14" display="tatianamedinafamitigacion@gmail.com"/>
    <hyperlink ref="L1130" r:id="rId15" display="marysol.echeverri@antioquia.gov.co"/>
    <hyperlink ref="L1132" r:id="rId16" display="marysol.echeverri@antioquia.gov.co"/>
    <hyperlink ref="L1131" r:id="rId17" display="marysol.echeverri@antioquia.gov.co"/>
    <hyperlink ref="L1135" r:id="rId18" display="isabel.valencia@gmail.com"/>
    <hyperlink ref="L1136" r:id="rId19" display="isabel.valencia@gmail.com"/>
    <hyperlink ref="L1137" r:id="rId20" display="gilberto.mazo@antioquia"/>
    <hyperlink ref="L1138" r:id="rId21" display="gilberto.mazo@antioquia"/>
    <hyperlink ref="L1139" r:id="rId22" display="gilberto.mazo@antioquia"/>
    <hyperlink ref="L1140" r:id="rId23" display="marysol.echeverri@antioquia.gov.co"/>
    <hyperlink ref="L1142" r:id="rId24" display="tatianamedinafamitigacion@gmail.com"/>
    <hyperlink ref="L1143" r:id="rId25" display="jafed.naranjo@antioquia.gov.co"/>
    <hyperlink ref="L1122" r:id="rId26" display="grecia.morales@antioquia.gov.co"/>
    <hyperlink ref="L1127" r:id="rId27" display="tatianamedinafamitigacion@gmail.com"/>
    <hyperlink ref="L1128" r:id="rId28" display="marysol.echeverri@antioquia.gov.co"/>
    <hyperlink ref="L1129" r:id="rId29" display="marysol.echeverri@antioquia.gov.co"/>
    <hyperlink ref="L1133" r:id="rId30" display="natalia.hurtado@antioquia.gov.co"/>
    <hyperlink ref="L1134" r:id="rId31" display="natalia.hurtado@antioquia.gov.co"/>
    <hyperlink ref="D1729" r:id="rId32" display="tatianamedinafamitigacion@gmail.com"/>
    <hyperlink ref="D1731" r:id="rId33" display="tatianamedinafamitigacion@gmail.com"/>
    <hyperlink ref="D1730" r:id="rId34" display="tatianamedinafamitigacion@gmail.com"/>
    <hyperlink ref="L1141" r:id="rId35" display="tatianamedinafamitigacion@gmail.com"/>
  </hyperlinks>
  <printOptions/>
  <pageMargins left="0.7" right="0.7" top="0.75" bottom="0.75" header="0.3" footer="0.3"/>
  <pageSetup horizontalDpi="600" verticalDpi="600" orientation="portrait" paperSize="9" r:id="rId38"/>
  <legacyDrawing r:id="rId3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CARLOS ARANGO RAMIREZ</cp:lastModifiedBy>
  <dcterms:created xsi:type="dcterms:W3CDTF">2012-12-10T15:58:41Z</dcterms:created>
  <dcterms:modified xsi:type="dcterms:W3CDTF">2014-07-29T19:21:18Z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