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antioquia-my.sharepoint.com/personal/mgalindog_antioquia_gov_co/Documents/Consolidación/comunicados/Circulares y oficios/"/>
    </mc:Choice>
  </mc:AlternateContent>
  <bookViews>
    <workbookView xWindow="-120" yWindow="-120" windowWidth="20733" windowHeight="11173" tabRatio="868" firstSheet="1" activeTab="6"/>
  </bookViews>
  <sheets>
    <sheet name="JUNIO" sheetId="42" state="hidden" r:id="rId1"/>
    <sheet name="composicion activos" sheetId="44" r:id="rId2"/>
    <sheet name="composicion pasivos" sheetId="53" r:id="rId3"/>
    <sheet name="composicion patrimonio" sheetId="54" r:id="rId4"/>
    <sheet name="composicion ingresos" sheetId="55" r:id="rId5"/>
    <sheet name="composicion gastos" sheetId="56" r:id="rId6"/>
    <sheet name="composicion costos" sheetId="57" r:id="rId7"/>
  </sheets>
  <calcPr calcId="162913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7" l="1"/>
  <c r="C11" i="57"/>
  <c r="E11" i="57" s="1"/>
  <c r="F11" i="57" s="1"/>
  <c r="E10" i="57"/>
  <c r="F10" i="57" s="1"/>
  <c r="E9" i="57"/>
  <c r="F9" i="57" s="1"/>
  <c r="D22" i="56"/>
  <c r="C22" i="56"/>
  <c r="G21" i="56" s="1"/>
  <c r="F18" i="56"/>
  <c r="F19" i="56"/>
  <c r="F20" i="56"/>
  <c r="F21" i="56"/>
  <c r="E17" i="56"/>
  <c r="F17" i="56" s="1"/>
  <c r="D15" i="56"/>
  <c r="C15" i="56"/>
  <c r="E14" i="56"/>
  <c r="F14" i="56" s="1"/>
  <c r="E21" i="56"/>
  <c r="E20" i="56"/>
  <c r="E19" i="56"/>
  <c r="E13" i="56"/>
  <c r="F13" i="56" s="1"/>
  <c r="E12" i="56"/>
  <c r="F12" i="56" s="1"/>
  <c r="E11" i="56"/>
  <c r="F11" i="56" s="1"/>
  <c r="E10" i="56"/>
  <c r="F10" i="56" s="1"/>
  <c r="E9" i="56"/>
  <c r="F9" i="56" s="1"/>
  <c r="E20" i="55"/>
  <c r="F20" i="55" s="1"/>
  <c r="E21" i="55"/>
  <c r="F21" i="55" s="1"/>
  <c r="D22" i="55"/>
  <c r="D15" i="55"/>
  <c r="C22" i="55"/>
  <c r="G18" i="55" s="1"/>
  <c r="C15" i="55"/>
  <c r="G9" i="55" s="1"/>
  <c r="E19" i="55"/>
  <c r="F19" i="55" s="1"/>
  <c r="E17" i="55"/>
  <c r="F17" i="55" s="1"/>
  <c r="C29" i="53"/>
  <c r="C14" i="54"/>
  <c r="E13" i="55"/>
  <c r="F13" i="55" s="1"/>
  <c r="E14" i="55"/>
  <c r="F14" i="55" s="1"/>
  <c r="G19" i="56" l="1"/>
  <c r="G17" i="56"/>
  <c r="G18" i="56"/>
  <c r="G20" i="56"/>
  <c r="E15" i="56"/>
  <c r="F15" i="56" s="1"/>
  <c r="G12" i="56"/>
  <c r="G9" i="56"/>
  <c r="G14" i="56"/>
  <c r="G13" i="56"/>
  <c r="G11" i="56"/>
  <c r="G10" i="56"/>
  <c r="D23" i="56"/>
  <c r="C23" i="56"/>
  <c r="G15" i="56" s="1"/>
  <c r="G17" i="55"/>
  <c r="G21" i="55"/>
  <c r="G20" i="55"/>
  <c r="E22" i="55"/>
  <c r="G19" i="55"/>
  <c r="E22" i="56"/>
  <c r="F22" i="56" s="1"/>
  <c r="C23" i="55"/>
  <c r="G22" i="55" s="1"/>
  <c r="G14" i="55"/>
  <c r="G13" i="55"/>
  <c r="G12" i="55"/>
  <c r="G11" i="55"/>
  <c r="E15" i="55"/>
  <c r="F15" i="55" s="1"/>
  <c r="G10" i="55"/>
  <c r="E18" i="55"/>
  <c r="F18" i="55" s="1"/>
  <c r="E12" i="55"/>
  <c r="F12" i="55" s="1"/>
  <c r="E11" i="55"/>
  <c r="F11" i="55" s="1"/>
  <c r="E10" i="55"/>
  <c r="F10" i="55" s="1"/>
  <c r="E9" i="55"/>
  <c r="F9" i="55" s="1"/>
  <c r="F11" i="54"/>
  <c r="E11" i="54"/>
  <c r="D14" i="54"/>
  <c r="E12" i="54"/>
  <c r="F12" i="54" s="1"/>
  <c r="E10" i="54"/>
  <c r="F10" i="54" s="1"/>
  <c r="G22" i="53"/>
  <c r="G24" i="53"/>
  <c r="G25" i="53"/>
  <c r="G26" i="53"/>
  <c r="G27" i="53"/>
  <c r="G28" i="53"/>
  <c r="G21" i="53"/>
  <c r="G16" i="53"/>
  <c r="F16" i="53"/>
  <c r="E16" i="53"/>
  <c r="G11" i="53"/>
  <c r="G12" i="53"/>
  <c r="G13" i="53"/>
  <c r="G14" i="53"/>
  <c r="G15" i="53"/>
  <c r="G17" i="53"/>
  <c r="G10" i="53"/>
  <c r="D29" i="53"/>
  <c r="E28" i="53"/>
  <c r="F28" i="53" s="1"/>
  <c r="E27" i="53"/>
  <c r="F27" i="53" s="1"/>
  <c r="E26" i="53"/>
  <c r="F26" i="53" s="1"/>
  <c r="E25" i="53"/>
  <c r="F25" i="53" s="1"/>
  <c r="E24" i="53"/>
  <c r="F24" i="53" s="1"/>
  <c r="E23" i="53"/>
  <c r="F23" i="53" s="1"/>
  <c r="E22" i="53"/>
  <c r="F22" i="53" s="1"/>
  <c r="E21" i="53"/>
  <c r="F21" i="53" s="1"/>
  <c r="D18" i="53"/>
  <c r="C18" i="53"/>
  <c r="C31" i="53" s="1"/>
  <c r="G23" i="53" s="1"/>
  <c r="E17" i="53"/>
  <c r="F17" i="53" s="1"/>
  <c r="E15" i="53"/>
  <c r="F15" i="53" s="1"/>
  <c r="E14" i="53"/>
  <c r="F14" i="53" s="1"/>
  <c r="E13" i="53"/>
  <c r="F13" i="53" s="1"/>
  <c r="E12" i="53"/>
  <c r="F12" i="53" s="1"/>
  <c r="E11" i="53"/>
  <c r="F11" i="53" s="1"/>
  <c r="E23" i="44"/>
  <c r="E24" i="44"/>
  <c r="E25" i="44"/>
  <c r="E26" i="44"/>
  <c r="E27" i="44"/>
  <c r="E28" i="44"/>
  <c r="E29" i="44"/>
  <c r="E30" i="44"/>
  <c r="F30" i="44" s="1"/>
  <c r="E31" i="44"/>
  <c r="F31" i="44" s="1"/>
  <c r="E32" i="44"/>
  <c r="E11" i="44"/>
  <c r="F11" i="44" s="1"/>
  <c r="E12" i="44"/>
  <c r="F12" i="44" s="1"/>
  <c r="E13" i="44"/>
  <c r="F13" i="44" s="1"/>
  <c r="E14" i="44"/>
  <c r="F14" i="44" s="1"/>
  <c r="E15" i="44"/>
  <c r="F15" i="44" s="1"/>
  <c r="E16" i="44"/>
  <c r="F16" i="44" s="1"/>
  <c r="E17" i="44"/>
  <c r="F17" i="44" s="1"/>
  <c r="E18" i="44"/>
  <c r="F18" i="44" s="1"/>
  <c r="G22" i="56" l="1"/>
  <c r="E23" i="56"/>
  <c r="F23" i="56" s="1"/>
  <c r="G15" i="55"/>
  <c r="G29" i="53"/>
  <c r="F22" i="55"/>
  <c r="D23" i="55"/>
  <c r="E14" i="54"/>
  <c r="F14" i="54" s="1"/>
  <c r="G18" i="53"/>
  <c r="D31" i="53"/>
  <c r="E31" i="53" s="1"/>
  <c r="F31" i="53" s="1"/>
  <c r="E18" i="53"/>
  <c r="F18" i="53" s="1"/>
  <c r="E29" i="53"/>
  <c r="F29" i="53" s="1"/>
  <c r="E23" i="55" l="1"/>
  <c r="F23" i="55" s="1"/>
  <c r="C33" i="44" l="1"/>
  <c r="E10" i="44" l="1"/>
  <c r="B10" i="42" l="1"/>
  <c r="C25" i="42" l="1"/>
  <c r="C10" i="42" l="1"/>
  <c r="C91" i="42" l="1"/>
  <c r="D72" i="42" l="1"/>
  <c r="C72" i="42"/>
  <c r="D71" i="42"/>
  <c r="C71" i="42"/>
  <c r="D77" i="42" l="1"/>
  <c r="C77" i="42"/>
  <c r="D69" i="42" l="1"/>
  <c r="D54" i="42"/>
  <c r="D38" i="42"/>
  <c r="D23" i="42"/>
  <c r="C86" i="42" l="1"/>
  <c r="D89" i="42" l="1"/>
  <c r="C89" i="42"/>
  <c r="D84" i="42"/>
  <c r="D93" i="42" s="1"/>
  <c r="C38" i="42"/>
  <c r="C54" i="42" s="1"/>
  <c r="C69" i="42" s="1"/>
  <c r="C23" i="42"/>
  <c r="C84" i="42" s="1"/>
  <c r="C93" i="42" s="1"/>
  <c r="C85" i="42" l="1"/>
  <c r="C90" i="42" l="1"/>
  <c r="C70" i="42" l="1"/>
  <c r="C75" i="42" s="1"/>
  <c r="D91" i="42" l="1"/>
  <c r="D86" i="42"/>
  <c r="D85" i="42" l="1"/>
  <c r="D70" i="42"/>
  <c r="D75" i="42" s="1"/>
  <c r="D90" i="42" l="1"/>
  <c r="D95" i="42" l="1"/>
  <c r="D94" i="42"/>
  <c r="C95" i="42"/>
  <c r="C94" i="42" l="1"/>
  <c r="D25" i="42" l="1"/>
  <c r="F24" i="44" l="1"/>
  <c r="F25" i="44"/>
  <c r="E22" i="44"/>
  <c r="F22" i="44" s="1"/>
  <c r="F23" i="44"/>
  <c r="F29" i="44"/>
  <c r="F26" i="44"/>
  <c r="F27" i="44"/>
  <c r="F28" i="44"/>
  <c r="D39" i="42" l="1"/>
  <c r="C39" i="42" l="1"/>
  <c r="D24" i="42" l="1"/>
  <c r="C24" i="42"/>
  <c r="B29" i="42" l="1"/>
  <c r="C29" i="42" s="1"/>
  <c r="M24" i="42"/>
  <c r="N24" i="42" s="1"/>
  <c r="D26" i="42" l="1"/>
  <c r="D27" i="42" s="1"/>
  <c r="C26" i="42" l="1"/>
  <c r="C27" i="42" l="1"/>
  <c r="M26" i="42"/>
  <c r="N26" i="42" s="1"/>
  <c r="G26" i="44" l="1"/>
  <c r="G27" i="44"/>
  <c r="G32" i="44"/>
  <c r="G24" i="44"/>
  <c r="G25" i="44"/>
  <c r="G22" i="44"/>
  <c r="G29" i="44"/>
  <c r="G23" i="44"/>
  <c r="G28" i="44"/>
  <c r="D33" i="44" l="1"/>
  <c r="F32" i="44"/>
  <c r="E33" i="44" l="1"/>
  <c r="F33" i="44" s="1"/>
  <c r="D56" i="42" l="1"/>
  <c r="D57" i="42"/>
  <c r="C57" i="42" l="1"/>
  <c r="C56" i="42" l="1"/>
  <c r="D19" i="44" l="1"/>
  <c r="F10" i="44"/>
  <c r="C19" i="44"/>
  <c r="G10" i="44" l="1"/>
  <c r="G18" i="44"/>
  <c r="G13" i="44"/>
  <c r="D35" i="44"/>
  <c r="D40" i="42"/>
  <c r="D42" i="42" s="1"/>
  <c r="E19" i="44"/>
  <c r="F19" i="44" s="1"/>
  <c r="G14" i="44"/>
  <c r="G12" i="44"/>
  <c r="G15" i="44"/>
  <c r="C35" i="44"/>
  <c r="G33" i="44" l="1"/>
  <c r="G19" i="44"/>
  <c r="C40" i="42"/>
  <c r="C42" i="42" s="1"/>
  <c r="D55" i="42"/>
  <c r="D59" i="42" s="1"/>
  <c r="E35" i="44"/>
  <c r="F35" i="44" s="1"/>
  <c r="C44" i="42" l="1"/>
  <c r="C55" i="42"/>
  <c r="C61" i="42" s="1"/>
  <c r="D61" i="42"/>
  <c r="D63" i="42" l="1"/>
  <c r="C59" i="42"/>
</calcChain>
</file>

<file path=xl/sharedStrings.xml><?xml version="1.0" encoding="utf-8"?>
<sst xmlns="http://schemas.openxmlformats.org/spreadsheetml/2006/main" count="185" uniqueCount="118">
  <si>
    <t>ACTIVO CORRIENTE</t>
  </si>
  <si>
    <t>PASIVO CORRIENTE</t>
  </si>
  <si>
    <t>RESULTADOS</t>
  </si>
  <si>
    <t>TOTAL ACTIVO</t>
  </si>
  <si>
    <t>TOTAL PASIVO</t>
  </si>
  <si>
    <t>PATRIMONIO</t>
  </si>
  <si>
    <t>TOTAL INGRESOS</t>
  </si>
  <si>
    <t>UTILIDAD NETA</t>
  </si>
  <si>
    <t xml:space="preserve">Inventarios </t>
  </si>
  <si>
    <t>Venta de bienes</t>
  </si>
  <si>
    <t>Venta de servicios</t>
  </si>
  <si>
    <t>Transferencias y subvenciones</t>
  </si>
  <si>
    <t>Deterioro, depreciaciones, amortizaciones y provisiones</t>
  </si>
  <si>
    <t>Otros gastos</t>
  </si>
  <si>
    <t>Inversiones de administración de liquidez</t>
  </si>
  <si>
    <t>Inversiones en controladas, asociadas y negocios conjuntos</t>
  </si>
  <si>
    <t>Préstamos por cobrar</t>
  </si>
  <si>
    <t xml:space="preserve">Propiedades, planta y equipo </t>
  </si>
  <si>
    <t xml:space="preserve">Bienes de uso público e históricos y culturales </t>
  </si>
  <si>
    <t>Activos intangibles</t>
  </si>
  <si>
    <t xml:space="preserve">Otros activos </t>
  </si>
  <si>
    <t xml:space="preserve">Cuentas por pagar </t>
  </si>
  <si>
    <t>Beneficios a los empleados</t>
  </si>
  <si>
    <t xml:space="preserve">Otros pasivos </t>
  </si>
  <si>
    <t>Préstamos por pagar</t>
  </si>
  <si>
    <t>Provisiones</t>
  </si>
  <si>
    <t>Gastos financieros</t>
  </si>
  <si>
    <t>ENDEUDAMIENTO</t>
  </si>
  <si>
    <t>INGRESOS FINANCIEROS</t>
  </si>
  <si>
    <t>DEUDA FINANCIERA</t>
  </si>
  <si>
    <t>GASTO INTERESES POR PRESTAMO</t>
  </si>
  <si>
    <t>RESULTADOS GANT</t>
  </si>
  <si>
    <t>PATRIMONIO NETO CONTRALORIA</t>
  </si>
  <si>
    <t>TOTAL GASTOS</t>
  </si>
  <si>
    <t>PATRIMONIO NETO GANT</t>
  </si>
  <si>
    <t>PATRIMONIO NETO F.S.E</t>
  </si>
  <si>
    <t>RESULTADOS CONTRALORIA</t>
  </si>
  <si>
    <t>RESULTADOS F.S.E</t>
  </si>
  <si>
    <t xml:space="preserve">LIQUIDEZ </t>
  </si>
  <si>
    <t>RENTABILIDAD DEL ACTIVO</t>
  </si>
  <si>
    <t>RENTABILIDAD DEL PATRIMONIO</t>
  </si>
  <si>
    <t>UTILIDAD OPERACIONAL</t>
  </si>
  <si>
    <t>ACTIVO</t>
  </si>
  <si>
    <t>TOTAL COSTOS</t>
  </si>
  <si>
    <t>INDICE DE LIQUIDEZ</t>
  </si>
  <si>
    <t>INDICE COBERTURA DE INTERESES</t>
  </si>
  <si>
    <t>MARGEN DE RENDIMIENTO FINANCIERO</t>
  </si>
  <si>
    <t>MARGEN DE ENDEUDAMIENTO TOTAL</t>
  </si>
  <si>
    <t>MARGEN DE ENDEUDAMIENTO FINANCIERO</t>
  </si>
  <si>
    <t>ESTADO DE SITUACIÓN FINANCIERA INDIVIDUAL</t>
  </si>
  <si>
    <t>Activo Corriente</t>
  </si>
  <si>
    <t>Efectivo y equivalentes de efectivo</t>
  </si>
  <si>
    <t>Total Activo Corriente</t>
  </si>
  <si>
    <t>Activo no corriente</t>
  </si>
  <si>
    <t>Propiedades de Inversión</t>
  </si>
  <si>
    <t>Total Activo No Corriente</t>
  </si>
  <si>
    <t>Total Activos</t>
  </si>
  <si>
    <t>Variación $</t>
  </si>
  <si>
    <t>Variación %</t>
  </si>
  <si>
    <t>PASIVOS</t>
  </si>
  <si>
    <t>Corriente</t>
  </si>
  <si>
    <t>Emisión y colocación de títulos de deuda</t>
  </si>
  <si>
    <t xml:space="preserve">Operaciones con instrumentos derivados </t>
  </si>
  <si>
    <t>Total Pasivo Corriente</t>
  </si>
  <si>
    <t>No corriente</t>
  </si>
  <si>
    <t>Pasivos por impuestos diferidos</t>
  </si>
  <si>
    <t>Total Pasivo no Corriente</t>
  </si>
  <si>
    <t>Total Pasivos</t>
  </si>
  <si>
    <t>Excedente (Déficit) del ejercicio</t>
  </si>
  <si>
    <t>Total Patrimonio</t>
  </si>
  <si>
    <t xml:space="preserve">Ingresos fiscales </t>
  </si>
  <si>
    <t>Total Ingresos Operacionales</t>
  </si>
  <si>
    <t>Ingresos financieros</t>
  </si>
  <si>
    <t>Otros ingresos</t>
  </si>
  <si>
    <t>Total ingresos no operacionales</t>
  </si>
  <si>
    <t xml:space="preserve">Total de Ingresos </t>
  </si>
  <si>
    <t>Gastos de administración y operación</t>
  </si>
  <si>
    <t>Gasto de ventas</t>
  </si>
  <si>
    <t xml:space="preserve">Gasto público social </t>
  </si>
  <si>
    <t>Total gastos de operación</t>
  </si>
  <si>
    <t>Total gastos no operacionales</t>
  </si>
  <si>
    <t>Total Gastos</t>
  </si>
  <si>
    <t>ESTADO DE RESULTADO INDIVIDUAL</t>
  </si>
  <si>
    <t>% part</t>
  </si>
  <si>
    <t>NIT XXXXXXXXXX</t>
  </si>
  <si>
    <t>Trimestre XX de 202X comparativo trimestre XX de 202X</t>
  </si>
  <si>
    <t xml:space="preserve">Cuentas por cobrar </t>
  </si>
  <si>
    <t>Cuentas por cobrar</t>
  </si>
  <si>
    <t xml:space="preserve">Activos Biologicos </t>
  </si>
  <si>
    <t>1980-1981-1982</t>
  </si>
  <si>
    <t>Activo por Impuesto Diferido</t>
  </si>
  <si>
    <t>(ENTIDAD)</t>
  </si>
  <si>
    <t>Trimestre XX-202X</t>
  </si>
  <si>
    <t>(Cifras expresadas en pesos colombianos)</t>
  </si>
  <si>
    <t>Patrimonio entidades de Gobierno</t>
  </si>
  <si>
    <t>Patrimonio entidades de Empresas</t>
  </si>
  <si>
    <t>202X</t>
  </si>
  <si>
    <t>202X-1</t>
  </si>
  <si>
    <t>Periodo comprendido entre el 1 de enero y el XX de (mes) de 202X-202X-1</t>
  </si>
  <si>
    <t>Ingresos Operacionales</t>
  </si>
  <si>
    <t xml:space="preserve">Operaciones Interinstucionales </t>
  </si>
  <si>
    <t>Ajuste por Diferencia en cambio</t>
  </si>
  <si>
    <t>Ganacia por baja en cuentas</t>
  </si>
  <si>
    <t>480220-22-480805</t>
  </si>
  <si>
    <t>480811-12-13</t>
  </si>
  <si>
    <t>Ganancia por el metodo de participación</t>
  </si>
  <si>
    <t>Ingresos no operacionales</t>
  </si>
  <si>
    <t>Gastos  Operacionales</t>
  </si>
  <si>
    <t>Gastos   No Operacionales</t>
  </si>
  <si>
    <t xml:space="preserve">Pérdidas por baja en cuentas </t>
  </si>
  <si>
    <t>580423-26</t>
  </si>
  <si>
    <t xml:space="preserve">Pérdidas por metodo participación </t>
  </si>
  <si>
    <t>5811,12,13</t>
  </si>
  <si>
    <t xml:space="preserve">Ajuste por diferencia en cambio </t>
  </si>
  <si>
    <t>Costos</t>
  </si>
  <si>
    <t>Costos de ventas</t>
  </si>
  <si>
    <t>Costos de servicios</t>
  </si>
  <si>
    <t>Total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</si>
</sst>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.0_-;\-* #,##0.0_-;_-* &quot;-&quot;_-;_-@_-"/>
    <numFmt numFmtId="168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Open Sans"/>
    </font>
    <font>
      <sz val="10.5"/>
      <name val="Open Sans"/>
    </font>
    <font>
      <sz val="10.5"/>
      <color theme="1"/>
      <name val="Open Sans"/>
    </font>
    <font>
      <b/>
      <sz val="10"/>
      <name val="Open Sans"/>
    </font>
    <font>
      <sz val="10"/>
      <name val="Open Sans"/>
    </font>
    <font>
      <sz val="10"/>
      <color theme="1"/>
      <name val="Open Sans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2" borderId="0" xfId="0" applyFill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41" fontId="2" fillId="0" borderId="1" xfId="0" applyNumberFormat="1" applyFont="1" applyBorder="1"/>
    <xf numFmtId="41" fontId="0" fillId="0" borderId="0" xfId="0" applyNumberFormat="1"/>
    <xf numFmtId="41" fontId="2" fillId="0" borderId="1" xfId="2" applyFont="1" applyBorder="1"/>
    <xf numFmtId="0" fontId="2" fillId="0" borderId="0" xfId="0" applyFont="1" applyBorder="1"/>
    <xf numFmtId="41" fontId="2" fillId="0" borderId="0" xfId="2" applyFont="1" applyBorder="1"/>
    <xf numFmtId="0" fontId="2" fillId="0" borderId="0" xfId="0" applyFont="1" applyFill="1" applyBorder="1"/>
    <xf numFmtId="41" fontId="0" fillId="0" borderId="0" xfId="2" applyFont="1"/>
    <xf numFmtId="0" fontId="2" fillId="0" borderId="1" xfId="0" applyFont="1" applyFill="1" applyBorder="1"/>
    <xf numFmtId="41" fontId="2" fillId="0" borderId="0" xfId="2" applyFont="1" applyFill="1" applyBorder="1"/>
    <xf numFmtId="9" fontId="2" fillId="0" borderId="0" xfId="3" applyFont="1" applyBorder="1"/>
    <xf numFmtId="9" fontId="0" fillId="0" borderId="0" xfId="0" applyNumberFormat="1"/>
    <xf numFmtId="166" fontId="2" fillId="0" borderId="1" xfId="3" applyNumberFormat="1" applyFont="1" applyBorder="1"/>
    <xf numFmtId="166" fontId="2" fillId="0" borderId="1" xfId="3" applyNumberFormat="1" applyFont="1" applyBorder="1" applyAlignment="1">
      <alignment horizontal="right"/>
    </xf>
    <xf numFmtId="166" fontId="0" fillId="0" borderId="0" xfId="3" applyNumberFormat="1" applyFont="1"/>
    <xf numFmtId="0" fontId="2" fillId="0" borderId="1" xfId="0" applyFont="1" applyBorder="1" applyAlignment="1">
      <alignment horizontal="center"/>
    </xf>
    <xf numFmtId="166" fontId="0" fillId="0" borderId="0" xfId="0" applyNumberFormat="1"/>
    <xf numFmtId="41" fontId="2" fillId="0" borderId="0" xfId="0" applyNumberFormat="1" applyFont="1" applyBorder="1"/>
    <xf numFmtId="41" fontId="1" fillId="0" borderId="1" xfId="2" applyFont="1" applyFill="1" applyBorder="1"/>
    <xf numFmtId="41" fontId="1" fillId="0" borderId="1" xfId="2" applyFont="1" applyBorder="1"/>
    <xf numFmtId="9" fontId="2" fillId="0" borderId="1" xfId="3" applyFont="1" applyBorder="1"/>
    <xf numFmtId="166" fontId="0" fillId="0" borderId="1" xfId="3" applyNumberFormat="1" applyFont="1" applyBorder="1"/>
    <xf numFmtId="0" fontId="2" fillId="0" borderId="4" xfId="0" applyFont="1" applyBorder="1" applyAlignment="1">
      <alignment horizontal="center"/>
    </xf>
    <xf numFmtId="41" fontId="2" fillId="0" borderId="1" xfId="2" applyFont="1" applyBorder="1" applyAlignment="1">
      <alignment horizontal="center"/>
    </xf>
    <xf numFmtId="167" fontId="0" fillId="0" borderId="1" xfId="2" applyNumberFormat="1" applyFont="1" applyBorder="1"/>
    <xf numFmtId="168" fontId="0" fillId="0" borderId="1" xfId="0" applyNumberFormat="1" applyBorder="1"/>
    <xf numFmtId="0" fontId="4" fillId="2" borderId="7" xfId="0" applyFont="1" applyFill="1" applyBorder="1"/>
    <xf numFmtId="49" fontId="4" fillId="2" borderId="11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4" xfId="0" applyFill="1" applyBorder="1"/>
    <xf numFmtId="3" fontId="4" fillId="2" borderId="14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7" xfId="0" applyFill="1" applyBorder="1"/>
    <xf numFmtId="165" fontId="0" fillId="0" borderId="0" xfId="0" applyNumberFormat="1"/>
    <xf numFmtId="10" fontId="0" fillId="0" borderId="0" xfId="3" applyNumberFormat="1" applyFont="1"/>
    <xf numFmtId="3" fontId="0" fillId="2" borderId="0" xfId="0" applyNumberFormat="1" applyFill="1"/>
    <xf numFmtId="166" fontId="0" fillId="2" borderId="0" xfId="3" applyNumberFormat="1" applyFont="1" applyFill="1"/>
    <xf numFmtId="49" fontId="4" fillId="2" borderId="0" xfId="0" applyNumberFormat="1" applyFont="1" applyFill="1" applyBorder="1" applyAlignment="1">
      <alignment horizontal="right"/>
    </xf>
    <xf numFmtId="166" fontId="0" fillId="2" borderId="11" xfId="0" applyNumberFormat="1" applyFill="1" applyBorder="1"/>
    <xf numFmtId="0" fontId="4" fillId="2" borderId="4" xfId="0" applyFont="1" applyFill="1" applyBorder="1"/>
    <xf numFmtId="3" fontId="4" fillId="2" borderId="1" xfId="0" applyNumberFormat="1" applyFont="1" applyFill="1" applyBorder="1" applyAlignment="1">
      <alignment horizontal="right"/>
    </xf>
    <xf numFmtId="10" fontId="0" fillId="2" borderId="14" xfId="0" applyNumberFormat="1" applyFill="1" applyBorder="1"/>
    <xf numFmtId="0" fontId="7" fillId="2" borderId="7" xfId="0" applyFont="1" applyFill="1" applyBorder="1" applyAlignment="1">
      <alignment horizontal="left" indent="1"/>
    </xf>
    <xf numFmtId="3" fontId="7" fillId="2" borderId="4" xfId="0" applyNumberFormat="1" applyFont="1" applyFill="1" applyBorder="1" applyAlignment="1">
      <alignment horizontal="right"/>
    </xf>
    <xf numFmtId="10" fontId="7" fillId="2" borderId="4" xfId="3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right"/>
    </xf>
    <xf numFmtId="10" fontId="7" fillId="2" borderId="14" xfId="3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1"/>
    </xf>
    <xf numFmtId="3" fontId="6" fillId="3" borderId="1" xfId="0" applyNumberFormat="1" applyFont="1" applyFill="1" applyBorder="1" applyAlignment="1">
      <alignment horizontal="right"/>
    </xf>
    <xf numFmtId="10" fontId="6" fillId="3" borderId="1" xfId="3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/>
    <xf numFmtId="0" fontId="6" fillId="2" borderId="7" xfId="0" applyFont="1" applyFill="1" applyBorder="1"/>
    <xf numFmtId="0" fontId="6" fillId="2" borderId="7" xfId="0" applyFont="1" applyFill="1" applyBorder="1" applyAlignment="1">
      <alignment horizontal="left" indent="1"/>
    </xf>
    <xf numFmtId="3" fontId="6" fillId="2" borderId="14" xfId="0" applyNumberFormat="1" applyFont="1" applyFill="1" applyBorder="1" applyAlignment="1">
      <alignment horizontal="right"/>
    </xf>
    <xf numFmtId="10" fontId="6" fillId="2" borderId="14" xfId="3" applyNumberFormat="1" applyFont="1" applyFill="1" applyBorder="1" applyAlignment="1">
      <alignment horizontal="right"/>
    </xf>
    <xf numFmtId="166" fontId="7" fillId="2" borderId="14" xfId="3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indent="1"/>
    </xf>
    <xf numFmtId="3" fontId="6" fillId="2" borderId="1" xfId="0" applyNumberFormat="1" applyFont="1" applyFill="1" applyBorder="1" applyAlignment="1">
      <alignment horizontal="right"/>
    </xf>
    <xf numFmtId="10" fontId="6" fillId="2" borderId="1" xfId="3" applyNumberFormat="1" applyFont="1" applyFill="1" applyBorder="1" applyAlignment="1">
      <alignment horizontal="right"/>
    </xf>
    <xf numFmtId="165" fontId="8" fillId="2" borderId="14" xfId="1" applyNumberFormat="1" applyFont="1" applyFill="1" applyBorder="1"/>
    <xf numFmtId="0" fontId="7" fillId="2" borderId="7" xfId="0" applyFont="1" applyFill="1" applyBorder="1" applyAlignment="1">
      <alignment horizontal="left" wrapText="1" indent="1"/>
    </xf>
    <xf numFmtId="3" fontId="7" fillId="2" borderId="14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0" fontId="7" fillId="2" borderId="14" xfId="3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/>
    </xf>
    <xf numFmtId="0" fontId="6" fillId="3" borderId="3" xfId="0" applyFont="1" applyFill="1" applyBorder="1"/>
    <xf numFmtId="10" fontId="6" fillId="3" borderId="2" xfId="3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0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9" fontId="0" fillId="0" borderId="0" xfId="3" applyFont="1" applyFill="1" applyBorder="1"/>
    <xf numFmtId="0" fontId="0" fillId="0" borderId="0" xfId="0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2" borderId="7" xfId="0" applyFont="1" applyFill="1" applyBorder="1"/>
    <xf numFmtId="0" fontId="10" fillId="2" borderId="4" xfId="0" applyFont="1" applyFill="1" applyBorder="1"/>
    <xf numFmtId="0" fontId="10" fillId="2" borderId="4" xfId="0" applyFont="1" applyFill="1" applyBorder="1" applyAlignment="1">
      <alignment horizontal="right"/>
    </xf>
    <xf numFmtId="0" fontId="11" fillId="2" borderId="4" xfId="0" applyFont="1" applyFill="1" applyBorder="1"/>
    <xf numFmtId="0" fontId="9" fillId="2" borderId="7" xfId="0" applyFont="1" applyFill="1" applyBorder="1"/>
    <xf numFmtId="0" fontId="9" fillId="2" borderId="14" xfId="0" applyFont="1" applyFill="1" applyBorder="1" applyAlignment="1">
      <alignment horizontal="center"/>
    </xf>
    <xf numFmtId="0" fontId="10" fillId="2" borderId="14" xfId="0" applyFont="1" applyFill="1" applyBorder="1"/>
    <xf numFmtId="49" fontId="10" fillId="2" borderId="14" xfId="0" applyNumberFormat="1" applyFont="1" applyFill="1" applyBorder="1" applyAlignment="1">
      <alignment horizontal="right"/>
    </xf>
    <xf numFmtId="0" fontId="9" fillId="2" borderId="14" xfId="0" applyFont="1" applyFill="1" applyBorder="1"/>
    <xf numFmtId="3" fontId="9" fillId="2" borderId="14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left" indent="1"/>
    </xf>
    <xf numFmtId="3" fontId="10" fillId="2" borderId="14" xfId="0" applyNumberFormat="1" applyFont="1" applyFill="1" applyBorder="1" applyAlignment="1">
      <alignment horizontal="right"/>
    </xf>
    <xf numFmtId="10" fontId="10" fillId="2" borderId="14" xfId="3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left" wrapText="1" indent="1"/>
    </xf>
    <xf numFmtId="0" fontId="10" fillId="2" borderId="6" xfId="0" applyFont="1" applyFill="1" applyBorder="1" applyAlignment="1">
      <alignment horizontal="left" indent="1"/>
    </xf>
    <xf numFmtId="0" fontId="9" fillId="3" borderId="3" xfId="0" applyFont="1" applyFill="1" applyBorder="1" applyAlignment="1">
      <alignment horizontal="left" indent="1"/>
    </xf>
    <xf numFmtId="3" fontId="9" fillId="3" borderId="1" xfId="0" applyNumberFormat="1" applyFont="1" applyFill="1" applyBorder="1" applyAlignment="1">
      <alignment horizontal="right"/>
    </xf>
    <xf numFmtId="10" fontId="9" fillId="3" borderId="1" xfId="3" applyNumberFormat="1" applyFont="1" applyFill="1" applyBorder="1" applyAlignment="1">
      <alignment horizontal="right"/>
    </xf>
    <xf numFmtId="0" fontId="11" fillId="2" borderId="0" xfId="0" applyFont="1" applyFill="1" applyBorder="1"/>
    <xf numFmtId="10" fontId="11" fillId="2" borderId="4" xfId="3" applyNumberFormat="1" applyFont="1" applyFill="1" applyBorder="1"/>
    <xf numFmtId="0" fontId="11" fillId="2" borderId="14" xfId="0" applyFont="1" applyFill="1" applyBorder="1"/>
    <xf numFmtId="10" fontId="11" fillId="2" borderId="14" xfId="0" applyNumberFormat="1" applyFont="1" applyFill="1" applyBorder="1"/>
    <xf numFmtId="0" fontId="10" fillId="2" borderId="7" xfId="0" applyFont="1" applyFill="1" applyBorder="1" applyAlignment="1">
      <alignment horizontal="left" vertical="top" wrapText="1"/>
    </xf>
    <xf numFmtId="3" fontId="10" fillId="2" borderId="14" xfId="0" applyNumberFormat="1" applyFont="1" applyFill="1" applyBorder="1" applyAlignment="1">
      <alignment horizontal="right" vertical="center"/>
    </xf>
    <xf numFmtId="10" fontId="10" fillId="2" borderId="14" xfId="3" applyNumberFormat="1" applyFont="1" applyFill="1" applyBorder="1" applyAlignment="1">
      <alignment horizontal="right" vertical="center"/>
    </xf>
    <xf numFmtId="0" fontId="12" fillId="2" borderId="14" xfId="0" applyFont="1" applyFill="1" applyBorder="1"/>
    <xf numFmtId="3" fontId="10" fillId="2" borderId="5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10" fontId="9" fillId="3" borderId="2" xfId="3" applyNumberFormat="1" applyFont="1" applyFill="1" applyBorder="1" applyAlignment="1">
      <alignment horizontal="right"/>
    </xf>
    <xf numFmtId="0" fontId="10" fillId="2" borderId="8" xfId="0" applyFont="1" applyFill="1" applyBorder="1"/>
    <xf numFmtId="0" fontId="10" fillId="2" borderId="9" xfId="0" applyFont="1" applyFill="1" applyBorder="1"/>
    <xf numFmtId="3" fontId="10" fillId="2" borderId="2" xfId="0" applyNumberFormat="1" applyFont="1" applyFill="1" applyBorder="1" applyAlignment="1">
      <alignment horizontal="right"/>
    </xf>
    <xf numFmtId="10" fontId="11" fillId="2" borderId="11" xfId="0" applyNumberFormat="1" applyFont="1" applyFill="1" applyBorder="1"/>
    <xf numFmtId="0" fontId="9" fillId="3" borderId="3" xfId="0" applyFont="1" applyFill="1" applyBorder="1"/>
    <xf numFmtId="0" fontId="0" fillId="0" borderId="0" xfId="0" applyNumberFormat="1"/>
    <xf numFmtId="0" fontId="0" fillId="0" borderId="0" xfId="0" applyAlignment="1">
      <alignment horizontal="right"/>
    </xf>
    <xf numFmtId="0" fontId="2" fillId="0" borderId="0" xfId="0" applyNumberFormat="1" applyFont="1"/>
    <xf numFmtId="0" fontId="6" fillId="2" borderId="4" xfId="0" applyFont="1" applyFill="1" applyBorder="1" applyAlignment="1">
      <alignment horizontal="left" indent="1"/>
    </xf>
    <xf numFmtId="1" fontId="0" fillId="0" borderId="0" xfId="0" applyNumberFormat="1"/>
    <xf numFmtId="165" fontId="2" fillId="0" borderId="0" xfId="0" applyNumberFormat="1" applyFont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76B531"/>
      <color rgb="FFA0D565"/>
      <color rgb="FF4FD1FF"/>
      <color rgb="FF6BA42C"/>
      <color rgb="FF0DFF7A"/>
      <color rgb="FF00DA63"/>
      <color rgb="FFA9D08E"/>
      <color rgb="FFF0F8FA"/>
      <color rgb="FFFEFEF8"/>
      <color rgb="FFF2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JUNIO!$C$38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0260501669346929E-2"/>
                  <c:y val="-6.666666666666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93-4FBA-962E-0AD28EF78528}"/>
                </c:ext>
              </c:extLst>
            </c:dLbl>
            <c:dLbl>
              <c:idx val="1"/>
              <c:layout>
                <c:manualLayout>
                  <c:x val="3.5523972061188507E-2"/>
                  <c:y val="-8.33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3-4FBA-962E-0AD28EF78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JUNIO!$B$39:$B$40</c:f>
              <c:strCache>
                <c:ptCount val="2"/>
                <c:pt idx="0">
                  <c:v>PASIVO CORRIENTE</c:v>
                </c:pt>
                <c:pt idx="1">
                  <c:v>ACTIVO CORRIENTE</c:v>
                </c:pt>
              </c:strCache>
            </c:strRef>
          </c:cat>
          <c:val>
            <c:numRef>
              <c:f>JUNIO!$C$39:$C$40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93-4FBA-962E-0AD28EF78528}"/>
            </c:ext>
          </c:extLst>
        </c:ser>
        <c:ser>
          <c:idx val="1"/>
          <c:order val="1"/>
          <c:tx>
            <c:strRef>
              <c:f>JUNIO!$D$38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6311414514218542E-2"/>
                  <c:y val="-6.666666666666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DE-4D3C-829F-18E4BCA162EF}"/>
                </c:ext>
              </c:extLst>
            </c:dLbl>
            <c:dLbl>
              <c:idx val="1"/>
              <c:layout>
                <c:manualLayout>
                  <c:x val="4.4997031277505352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DE-4D3C-829F-18E4BCA162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JUNIO!$B$39:$B$40</c:f>
              <c:strCache>
                <c:ptCount val="2"/>
                <c:pt idx="0">
                  <c:v>PASIVO CORRIENTE</c:v>
                </c:pt>
                <c:pt idx="1">
                  <c:v>ACTIVO CORRIENTE</c:v>
                </c:pt>
              </c:strCache>
            </c:strRef>
          </c:cat>
          <c:val>
            <c:numRef>
              <c:f>JUNIO!$D$39:$D$40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93-4FBA-962E-0AD28EF785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3324800"/>
        <c:axId val="53334784"/>
        <c:axId val="0"/>
      </c:bar3DChart>
      <c:catAx>
        <c:axId val="533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34784"/>
        <c:crosses val="autoZero"/>
        <c:auto val="1"/>
        <c:lblAlgn val="ctr"/>
        <c:lblOffset val="100"/>
        <c:noMultiLvlLbl val="1"/>
      </c:catAx>
      <c:valAx>
        <c:axId val="533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JUNIO!$B$55</c:f>
              <c:strCache>
                <c:ptCount val="1"/>
                <c:pt idx="0">
                  <c:v>TOTAL ACTIVO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1858330772375071E-3"/>
                  <c:y val="6.3566491688538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C3-4547-94EB-36B97B9FBAFC}"/>
                </c:ext>
              </c:extLst>
            </c:dLbl>
            <c:dLbl>
              <c:idx val="1"/>
              <c:layout>
                <c:manualLayout>
                  <c:x val="4.4031077601510912E-3"/>
                  <c:y val="-1.6736220472440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C3-4547-94EB-36B97B9FBAFC}"/>
                </c:ext>
              </c:extLst>
            </c:dLbl>
            <c:dLbl>
              <c:idx val="2"/>
              <c:layout>
                <c:manualLayout>
                  <c:x val="-4.1928721174004292E-2"/>
                  <c:y val="-7.272727272727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C3-4547-94EB-36B97B9FBA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JUNIO!$C$54:$D$54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JUNIO!$C$55:$D$55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C3-4547-94EB-36B97B9FBAFC}"/>
            </c:ext>
          </c:extLst>
        </c:ser>
        <c:ser>
          <c:idx val="1"/>
          <c:order val="1"/>
          <c:tx>
            <c:strRef>
              <c:f>JUNIO!$B$56</c:f>
              <c:strCache>
                <c:ptCount val="1"/>
                <c:pt idx="0">
                  <c:v>TOTAL PASIVO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3.8888888888888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C3-4547-94EB-36B97B9FBAFC}"/>
                </c:ext>
              </c:extLst>
            </c:dLbl>
            <c:dLbl>
              <c:idx val="1"/>
              <c:layout>
                <c:manualLayout>
                  <c:x val="1.1841324020396254E-2"/>
                  <c:y val="-3.3333333333333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3-4547-94EB-36B97B9FBA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JUNIO!$C$54:$D$54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JUNIO!$C$56:$D$56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3-4547-94EB-36B97B9FBAFC}"/>
            </c:ext>
          </c:extLst>
        </c:ser>
        <c:ser>
          <c:idx val="2"/>
          <c:order val="2"/>
          <c:tx>
            <c:strRef>
              <c:f>JUNIO!$B$57</c:f>
              <c:strCache>
                <c:ptCount val="1"/>
                <c:pt idx="0">
                  <c:v>DEUDA FINANCIERA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7365296081584235E-3"/>
                  <c:y val="-3.8888888888888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3-4547-94EB-36B97B9FBAFC}"/>
                </c:ext>
              </c:extLst>
            </c:dLbl>
            <c:dLbl>
              <c:idx val="1"/>
              <c:layout>
                <c:manualLayout>
                  <c:x val="7.1047944122377008E-3"/>
                  <c:y val="-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3-4547-94EB-36B97B9FBA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JUNIO!$C$54:$D$54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JUNIO!$C$57:$D$57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C3-4547-94EB-36B97B9FB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324800"/>
        <c:axId val="53334784"/>
        <c:axId val="0"/>
      </c:bar3DChart>
      <c:catAx>
        <c:axId val="5332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34784"/>
        <c:crosses val="autoZero"/>
        <c:auto val="1"/>
        <c:lblAlgn val="ctr"/>
        <c:lblOffset val="100"/>
        <c:noMultiLvlLbl val="1"/>
      </c:catAx>
      <c:valAx>
        <c:axId val="5333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JUNIO!$B$70</c:f>
              <c:strCache>
                <c:ptCount val="1"/>
                <c:pt idx="0">
                  <c:v>UTILIDAD OPERACIONAL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3290627489475208E-2"/>
                  <c:y val="-1.976684164479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DC-4AB1-959A-AF7DD6EE78FF}"/>
                </c:ext>
              </c:extLst>
            </c:dLbl>
            <c:dLbl>
              <c:idx val="1"/>
              <c:layout>
                <c:manualLayout>
                  <c:x val="-2.7016866520866091E-3"/>
                  <c:y val="-1.6736220472440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DC-4AB1-959A-AF7DD6EE78FF}"/>
                </c:ext>
              </c:extLst>
            </c:dLbl>
            <c:dLbl>
              <c:idx val="2"/>
              <c:layout>
                <c:manualLayout>
                  <c:x val="-4.1928721174004292E-2"/>
                  <c:y val="-7.272727272727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DC-4AB1-959A-AF7DD6EE7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JUNIO!$C$69:$D$69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JUNIO!$C$70:$D$70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C-4AB1-959A-AF7DD6EE78FF}"/>
            </c:ext>
          </c:extLst>
        </c:ser>
        <c:ser>
          <c:idx val="1"/>
          <c:order val="1"/>
          <c:tx>
            <c:strRef>
              <c:f>JUNIO!$B$71</c:f>
              <c:strCache>
                <c:ptCount val="1"/>
                <c:pt idx="0">
                  <c:v>GASTO INTERESES POR PRESTAMO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9.4730592163169338E-3"/>
                  <c:y val="-1.6666666666666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DC-4AB1-959A-AF7DD6EE78FF}"/>
                </c:ext>
              </c:extLst>
            </c:dLbl>
            <c:dLbl>
              <c:idx val="1"/>
              <c:layout>
                <c:manualLayout>
                  <c:x val="9.4730592163169338E-3"/>
                  <c:y val="-1.6666666666666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DC-4AB1-959A-AF7DD6EE7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JUNIO!$C$69:$D$69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JUNIO!$C$71:$D$71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C-4AB1-959A-AF7DD6EE78FF}"/>
            </c:ext>
          </c:extLst>
        </c:ser>
        <c:ser>
          <c:idx val="2"/>
          <c:order val="2"/>
          <c:tx>
            <c:strRef>
              <c:f>JUNIO!$B$72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JUNIO!$C$69:$D$69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JUNIO!$C$72:$D$72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C-414E-A8E7-5219EBB2D4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324800"/>
        <c:axId val="53334784"/>
        <c:axId val="0"/>
      </c:bar3DChart>
      <c:catAx>
        <c:axId val="5332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34784"/>
        <c:crosses val="autoZero"/>
        <c:auto val="1"/>
        <c:lblAlgn val="ctr"/>
        <c:lblOffset val="100"/>
        <c:noMultiLvlLbl val="1"/>
      </c:catAx>
      <c:valAx>
        <c:axId val="533347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533248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JUNIO!$B$24</c:f>
              <c:strCache>
                <c:ptCount val="1"/>
                <c:pt idx="0">
                  <c:v>TOTAL INGRESOS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JUNIO!$C$23:$D$23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JUNIO!$C$24:$D$24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E-4C51-8F33-ABE65DC827CB}"/>
            </c:ext>
          </c:extLst>
        </c:ser>
        <c:ser>
          <c:idx val="1"/>
          <c:order val="1"/>
          <c:tx>
            <c:strRef>
              <c:f>JUNIO!$B$25</c:f>
              <c:strCache>
                <c:ptCount val="1"/>
                <c:pt idx="0">
                  <c:v>TOTAL COSTOS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JUNIO!$C$23:$D$23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JUNIO!$C$25:$D$25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E-4C51-8F33-ABE65DC827CB}"/>
            </c:ext>
          </c:extLst>
        </c:ser>
        <c:ser>
          <c:idx val="2"/>
          <c:order val="2"/>
          <c:tx>
            <c:strRef>
              <c:f>JUNIO!$B$26</c:f>
              <c:strCache>
                <c:ptCount val="1"/>
                <c:pt idx="0">
                  <c:v>TOTAL GASTOS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JUNIO!$C$23:$D$23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JUNIO!$C$26:$D$26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E-4C51-8F33-ABE65DC827CB}"/>
            </c:ext>
          </c:extLst>
        </c:ser>
        <c:ser>
          <c:idx val="3"/>
          <c:order val="3"/>
          <c:tx>
            <c:strRef>
              <c:f>JUNIO!$B$27</c:f>
              <c:strCache>
                <c:ptCount val="1"/>
                <c:pt idx="0">
                  <c:v>UTILIDAD NETA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629840327721365E-2"/>
                  <c:y val="-1.0709500169918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1B-463C-9210-2BBB75EB176C}"/>
                </c:ext>
              </c:extLst>
            </c:dLbl>
            <c:dLbl>
              <c:idx val="1"/>
              <c:layout>
                <c:manualLayout>
                  <c:x val="-1.31512183457245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74-47C1-A4B9-1F0D09E57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JUNIO!$C$23:$D$23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JUNIO!$C$27:$D$27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CE-4C51-8F33-ABE65DC827C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3324800"/>
        <c:axId val="53334784"/>
      </c:barChart>
      <c:catAx>
        <c:axId val="5332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34784"/>
        <c:crosses val="autoZero"/>
        <c:auto val="1"/>
        <c:lblAlgn val="ctr"/>
        <c:lblOffset val="100"/>
        <c:noMultiLvlLbl val="1"/>
      </c:catAx>
      <c:valAx>
        <c:axId val="5333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smConfetti">
      <a:fgClr>
        <a:schemeClr val="accent1">
          <a:lumMod val="20000"/>
          <a:lumOff val="80000"/>
        </a:schemeClr>
      </a:fgClr>
      <a:bgClr>
        <a:schemeClr val="bg1"/>
      </a:bgClr>
    </a:patt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86829499178993E-2"/>
          <c:y val="1.9425356976266562E-2"/>
          <c:w val="0.88638561634161617"/>
          <c:h val="0.92219274977895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JUNIO!$B$3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JUNIO!$A$4:$A$8</c:f>
              <c:strCache>
                <c:ptCount val="5"/>
                <c:pt idx="0">
                  <c:v>PATRIMONIO NETO GANT</c:v>
                </c:pt>
                <c:pt idx="1">
                  <c:v>PATRIMONIO NETO CONTRALORIA</c:v>
                </c:pt>
                <c:pt idx="2">
                  <c:v>PATRIMONIO NETO F.S.E</c:v>
                </c:pt>
                <c:pt idx="3">
                  <c:v>RESULTADOS GANT</c:v>
                </c:pt>
                <c:pt idx="4">
                  <c:v>RESULTADOS CONTRALORIA</c:v>
                </c:pt>
              </c:strCache>
            </c:strRef>
          </c:cat>
          <c:val>
            <c:numRef>
              <c:f>JUNIO!$B$4:$B$8</c:f>
              <c:numCache>
                <c:formatCode>_(* #,##0_);_(* \(#,##0\);_(* "-"_);_(@_)</c:formatCode>
                <c:ptCount val="5"/>
                <c:pt idx="0">
                  <c:v>2512651.5813950002</c:v>
                </c:pt>
                <c:pt idx="2">
                  <c:v>48970.140979000003</c:v>
                </c:pt>
                <c:pt idx="3">
                  <c:v>226116.78570899987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38-4C2B-90EC-E53B51C5CD9D}"/>
            </c:ext>
          </c:extLst>
        </c:ser>
        <c:ser>
          <c:idx val="1"/>
          <c:order val="1"/>
          <c:tx>
            <c:strRef>
              <c:f>JUNIO!$C$3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JUNIO!$A$4:$A$8</c:f>
              <c:strCache>
                <c:ptCount val="5"/>
                <c:pt idx="0">
                  <c:v>PATRIMONIO NETO GANT</c:v>
                </c:pt>
                <c:pt idx="1">
                  <c:v>PATRIMONIO NETO CONTRALORIA</c:v>
                </c:pt>
                <c:pt idx="2">
                  <c:v>PATRIMONIO NETO F.S.E</c:v>
                </c:pt>
                <c:pt idx="3">
                  <c:v>RESULTADOS GANT</c:v>
                </c:pt>
                <c:pt idx="4">
                  <c:v>RESULTADOS CONTRALORIA</c:v>
                </c:pt>
              </c:strCache>
            </c:strRef>
          </c:cat>
          <c:val>
            <c:numRef>
              <c:f>JUNIO!$C$4:$C$8</c:f>
              <c:numCache>
                <c:formatCode>_(* #,##0_);_(* \(#,##0\);_(* "-"_);_(@_)</c:formatCode>
                <c:ptCount val="5"/>
                <c:pt idx="0">
                  <c:v>3480380.1395009998</c:v>
                </c:pt>
                <c:pt idx="1">
                  <c:v>3109.9064749999998</c:v>
                </c:pt>
                <c:pt idx="2">
                  <c:v>55835</c:v>
                </c:pt>
                <c:pt idx="3">
                  <c:v>-23643.105752000003</c:v>
                </c:pt>
                <c:pt idx="4">
                  <c:v>1074.313978000001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38-4C2B-90EC-E53B51C5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6107519"/>
        <c:axId val="696119167"/>
      </c:barChart>
      <c:catAx>
        <c:axId val="69610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6119167"/>
        <c:crosses val="autoZero"/>
        <c:auto val="1"/>
        <c:lblAlgn val="ctr"/>
        <c:lblOffset val="100"/>
        <c:noMultiLvlLbl val="0"/>
      </c:catAx>
      <c:valAx>
        <c:axId val="69611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6107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JUNIO!$B$94</c:f>
              <c:strCache>
                <c:ptCount val="1"/>
                <c:pt idx="0">
                  <c:v>RENTABILIDAD DEL ACTIVO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6.1858330772375071E-3"/>
                  <c:y val="-8.0877952755905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3C-4D1D-8E83-B65EA47B629C}"/>
                </c:ext>
              </c:extLst>
            </c:dLbl>
            <c:dLbl>
              <c:idx val="1"/>
              <c:layout>
                <c:manualLayout>
                  <c:x val="-3.3342184800737556E-4"/>
                  <c:y val="-6.6736220472440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C-4D1D-8E83-B65EA47B629C}"/>
                </c:ext>
              </c:extLst>
            </c:dLbl>
            <c:dLbl>
              <c:idx val="2"/>
              <c:layout>
                <c:manualLayout>
                  <c:x val="-4.1928721174004292E-2"/>
                  <c:y val="-7.272727272727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3C-4D1D-8E83-B65EA47B6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JUNIO!$C$93:$D$93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JUNIO!$C$94:$D$94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3C-4D1D-8E83-B65EA47B629C}"/>
            </c:ext>
          </c:extLst>
        </c:ser>
        <c:ser>
          <c:idx val="1"/>
          <c:order val="1"/>
          <c:tx>
            <c:strRef>
              <c:f>JUNIO!$B$95</c:f>
              <c:strCache>
                <c:ptCount val="1"/>
                <c:pt idx="0">
                  <c:v>RENTABILIDAD DEL PATRIMONIO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4209588824475358E-2"/>
                  <c:y val="-6.1111111111111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3C-4D1D-8E83-B65EA47B629C}"/>
                </c:ext>
              </c:extLst>
            </c:dLbl>
            <c:dLbl>
              <c:idx val="1"/>
              <c:layout>
                <c:manualLayout>
                  <c:x val="1.4209588824475402E-2"/>
                  <c:y val="-9.4444444444444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C-4D1D-8E83-B65EA47B6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JUNIO!$C$93:$D$93</c:f>
              <c:numCache>
                <c:formatCode>General</c:formatCode>
                <c:ptCount val="2"/>
                <c:pt idx="0">
                  <c:v>2021</c:v>
                </c:pt>
                <c:pt idx="1">
                  <c:v>2020</c:v>
                </c:pt>
              </c:numCache>
            </c:numRef>
          </c:cat>
          <c:val>
            <c:numRef>
              <c:f>JUNIO!$C$95:$D$95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3C-4D1D-8E83-B65EA47B62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324800"/>
        <c:axId val="53334784"/>
        <c:axId val="0"/>
      </c:bar3DChart>
      <c:catAx>
        <c:axId val="533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34784"/>
        <c:crosses val="autoZero"/>
        <c:auto val="1"/>
        <c:lblAlgn val="ctr"/>
        <c:lblOffset val="100"/>
        <c:noMultiLvlLbl val="1"/>
      </c:catAx>
      <c:valAx>
        <c:axId val="53334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33248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11</xdr:col>
      <xdr:colOff>28576</xdr:colOff>
      <xdr:row>49</xdr:row>
      <xdr:rowOff>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714375</xdr:colOff>
      <xdr:row>51</xdr:row>
      <xdr:rowOff>0</xdr:rowOff>
    </xdr:from>
    <xdr:to>
      <xdr:col>11</xdr:col>
      <xdr:colOff>742951</xdr:colOff>
      <xdr:row>63</xdr:row>
      <xdr:rowOff>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68</xdr:row>
      <xdr:rowOff>0</xdr:rowOff>
    </xdr:from>
    <xdr:to>
      <xdr:col>11</xdr:col>
      <xdr:colOff>28576</xdr:colOff>
      <xdr:row>81</xdr:row>
      <xdr:rowOff>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11</xdr:col>
      <xdr:colOff>95251</xdr:colOff>
      <xdr:row>34</xdr:row>
      <xdr:rowOff>85726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200024</xdr:colOff>
      <xdr:row>0</xdr:row>
      <xdr:rowOff>161925</xdr:rowOff>
    </xdr:from>
    <xdr:to>
      <xdr:col>12</xdr:col>
      <xdr:colOff>161925</xdr:colOff>
      <xdr:row>19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238125</xdr:colOff>
      <xdr:row>83</xdr:row>
      <xdr:rowOff>0</xdr:rowOff>
    </xdr:from>
    <xdr:to>
      <xdr:col>10</xdr:col>
      <xdr:colOff>323850</xdr:colOff>
      <xdr:row>95</xdr:row>
      <xdr:rowOff>0</xdr:rowOff>
    </xdr:to>
    <xdr:graphicFrame macro="">
      <xdr:nvGraphicFramePr>
        <xdr:cNvPr id="7" name="4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B17" sqref="B17"/>
    </sheetView>
  </sheetViews>
  <sheetFormatPr baseColWidth="10" defaultRowHeight="15.35"/>
  <cols>
    <col min="1" max="1" width="31.88671875" bestFit="1" customWidth="1"/>
    <col min="2" max="2" width="28.109375" customWidth="1"/>
    <col min="12" max="12" width="31.88671875" bestFit="1" customWidth="1"/>
    <col min="13" max="14" width="12.88671875" customWidth="1"/>
  </cols>
  <sheetData>
    <row r="1" spans="1:16">
      <c r="A1" s="2"/>
      <c r="B1" s="2"/>
      <c r="C1" s="2"/>
      <c r="D1" s="2"/>
      <c r="E1" s="2"/>
    </row>
    <row r="2" spans="1:16">
      <c r="A2" s="2"/>
      <c r="B2" s="2"/>
      <c r="C2" s="5"/>
      <c r="D2" s="5"/>
      <c r="E2" s="2"/>
    </row>
    <row r="3" spans="1:16">
      <c r="B3" s="20">
        <v>2021</v>
      </c>
      <c r="C3" s="20">
        <v>2020</v>
      </c>
      <c r="D3" s="10"/>
      <c r="E3" s="2"/>
    </row>
    <row r="4" spans="1:16">
      <c r="A4" s="1" t="s">
        <v>34</v>
      </c>
      <c r="B4" s="23">
        <v>2512651.5813950002</v>
      </c>
      <c r="C4" s="23">
        <v>3480380.1395009998</v>
      </c>
      <c r="D4" s="10"/>
      <c r="E4" s="2"/>
      <c r="O4" s="12"/>
    </row>
    <row r="5" spans="1:16">
      <c r="A5" s="13" t="s">
        <v>32</v>
      </c>
      <c r="B5" s="24"/>
      <c r="C5" s="24">
        <v>3109.9064749999998</v>
      </c>
      <c r="D5" s="10"/>
      <c r="E5" s="2"/>
      <c r="O5" s="7"/>
      <c r="P5" s="7"/>
    </row>
    <row r="6" spans="1:16">
      <c r="A6" s="13" t="s">
        <v>35</v>
      </c>
      <c r="B6" s="24">
        <v>48970.140979000003</v>
      </c>
      <c r="C6" s="24">
        <v>55835</v>
      </c>
      <c r="D6" s="10"/>
      <c r="E6" s="2"/>
      <c r="O6" s="7"/>
      <c r="P6" s="7"/>
    </row>
    <row r="7" spans="1:16">
      <c r="A7" s="1" t="s">
        <v>31</v>
      </c>
      <c r="B7" s="23">
        <v>226116.78570899987</v>
      </c>
      <c r="C7" s="23">
        <v>-23643.105752000003</v>
      </c>
      <c r="O7" s="7"/>
    </row>
    <row r="8" spans="1:16">
      <c r="A8" s="1" t="s">
        <v>36</v>
      </c>
      <c r="B8" s="24"/>
      <c r="C8" s="24">
        <v>1074.313978000001</v>
      </c>
      <c r="D8" s="7"/>
    </row>
    <row r="9" spans="1:16">
      <c r="A9" s="1" t="s">
        <v>37</v>
      </c>
      <c r="B9" s="24">
        <v>0</v>
      </c>
      <c r="C9" s="24">
        <v>0</v>
      </c>
    </row>
    <row r="10" spans="1:16">
      <c r="B10" s="7">
        <f>+B4+B5+B6+B7+B8+B9</f>
        <v>2787738.5080829998</v>
      </c>
      <c r="C10" s="7">
        <f>+C4+C5+C6+C7+C8+C9</f>
        <v>3516756.2542019999</v>
      </c>
      <c r="L10" s="9"/>
      <c r="M10" s="14"/>
      <c r="N10" s="14"/>
      <c r="O10" s="12"/>
      <c r="P10" s="12"/>
    </row>
    <row r="11" spans="1:16">
      <c r="B11" s="7"/>
      <c r="C11" s="7"/>
      <c r="L11" s="9"/>
      <c r="M11" s="14"/>
      <c r="N11" s="14"/>
      <c r="O11" s="12"/>
      <c r="P11" s="12"/>
    </row>
    <row r="12" spans="1:16">
      <c r="L12" s="11"/>
      <c r="M12" s="14"/>
      <c r="N12" s="14"/>
    </row>
    <row r="13" spans="1:16">
      <c r="L13" s="11"/>
      <c r="M13" s="14"/>
      <c r="N13" s="14"/>
      <c r="O13" s="12"/>
      <c r="P13" s="12"/>
    </row>
    <row r="14" spans="1:16">
      <c r="L14" s="11"/>
      <c r="M14" s="14"/>
      <c r="N14" s="14"/>
      <c r="O14" s="12"/>
      <c r="P14" s="12"/>
    </row>
    <row r="15" spans="1:16">
      <c r="L15" s="11"/>
      <c r="M15" s="14"/>
      <c r="N15" s="14"/>
    </row>
    <row r="16" spans="1:16">
      <c r="L16" s="11"/>
      <c r="M16" s="14"/>
      <c r="N16" s="14"/>
    </row>
    <row r="17" spans="1:14">
      <c r="L17" s="11"/>
      <c r="M17" s="14"/>
      <c r="N17" s="14"/>
    </row>
    <row r="18" spans="1:14">
      <c r="L18" s="11"/>
      <c r="M18" s="14"/>
      <c r="N18" s="14"/>
    </row>
    <row r="20" spans="1:14">
      <c r="M20" s="12"/>
      <c r="N20" s="12"/>
    </row>
    <row r="21" spans="1:14">
      <c r="M21" s="7"/>
      <c r="N21" s="7"/>
    </row>
    <row r="22" spans="1:14">
      <c r="M22" s="7"/>
    </row>
    <row r="23" spans="1:14">
      <c r="C23" s="20">
        <f>B3</f>
        <v>2021</v>
      </c>
      <c r="D23" s="20">
        <f>+C3</f>
        <v>2020</v>
      </c>
      <c r="M23" s="12"/>
    </row>
    <row r="24" spans="1:14">
      <c r="A24" s="4" t="s">
        <v>2</v>
      </c>
      <c r="B24" s="1" t="s">
        <v>6</v>
      </c>
      <c r="C24" s="8" t="e">
        <f>+#REF!</f>
        <v>#REF!</v>
      </c>
      <c r="D24" s="8" t="e">
        <f>+#REF!</f>
        <v>#REF!</v>
      </c>
      <c r="M24" s="7" t="e">
        <f>+C24-D24</f>
        <v>#REF!</v>
      </c>
      <c r="N24" s="21" t="e">
        <f>+M24/D24</f>
        <v>#REF!</v>
      </c>
    </row>
    <row r="25" spans="1:14">
      <c r="B25" s="1" t="s">
        <v>43</v>
      </c>
      <c r="C25" s="8" t="e">
        <f>+#REF!</f>
        <v>#REF!</v>
      </c>
      <c r="D25" s="8" t="e">
        <f>+#REF!</f>
        <v>#REF!</v>
      </c>
      <c r="M25" s="7"/>
    </row>
    <row r="26" spans="1:14">
      <c r="B26" s="1" t="s">
        <v>33</v>
      </c>
      <c r="C26" s="6" t="e">
        <f>+#REF!</f>
        <v>#REF!</v>
      </c>
      <c r="D26" s="6" t="e">
        <f>+#REF!</f>
        <v>#REF!</v>
      </c>
      <c r="M26" s="7" t="e">
        <f>+C26-D26</f>
        <v>#REF!</v>
      </c>
      <c r="N26" s="21" t="e">
        <f>+M26/D26</f>
        <v>#REF!</v>
      </c>
    </row>
    <row r="27" spans="1:14">
      <c r="B27" s="9" t="s">
        <v>7</v>
      </c>
      <c r="C27" s="22" t="e">
        <f>+C24-C25-C26</f>
        <v>#REF!</v>
      </c>
      <c r="D27" s="22" t="e">
        <f>+D24-D25-D26</f>
        <v>#REF!</v>
      </c>
    </row>
    <row r="28" spans="1:14">
      <c r="C28" s="7"/>
      <c r="D28" s="7"/>
    </row>
    <row r="29" spans="1:14">
      <c r="B29" s="7" t="e">
        <f>+C24-D24</f>
        <v>#REF!</v>
      </c>
      <c r="C29" s="42" t="e">
        <f>+B29/D24</f>
        <v>#REF!</v>
      </c>
      <c r="D29" s="7"/>
    </row>
    <row r="30" spans="1:14">
      <c r="B30">
        <v>8218.3592179999996</v>
      </c>
      <c r="C30">
        <v>3766.3406050000003</v>
      </c>
    </row>
    <row r="31" spans="1:14">
      <c r="B31">
        <v>112431.16901500001</v>
      </c>
      <c r="C31">
        <v>32947.242000999999</v>
      </c>
    </row>
    <row r="38" spans="1:4">
      <c r="C38" s="20">
        <f>B3</f>
        <v>2021</v>
      </c>
      <c r="D38" s="20">
        <f>+C3</f>
        <v>2020</v>
      </c>
    </row>
    <row r="39" spans="1:4">
      <c r="A39" s="1" t="s">
        <v>38</v>
      </c>
      <c r="B39" s="1" t="s">
        <v>1</v>
      </c>
      <c r="C39" s="8" t="e">
        <f>+#REF!</f>
        <v>#REF!</v>
      </c>
      <c r="D39" s="8" t="e">
        <f>+#REF!</f>
        <v>#REF!</v>
      </c>
    </row>
    <row r="40" spans="1:4">
      <c r="B40" s="1" t="s">
        <v>0</v>
      </c>
      <c r="C40" s="8" t="e">
        <f>+#REF!</f>
        <v>#REF!</v>
      </c>
      <c r="D40" s="8" t="e">
        <f>+#REF!</f>
        <v>#REF!</v>
      </c>
    </row>
    <row r="41" spans="1:4">
      <c r="B41" s="9"/>
      <c r="C41" s="10"/>
      <c r="D41" s="10"/>
    </row>
    <row r="42" spans="1:4">
      <c r="B42" s="25" t="s">
        <v>44</v>
      </c>
      <c r="C42" s="30" t="e">
        <f>+C40/C39</f>
        <v>#REF!</v>
      </c>
      <c r="D42" s="30" t="e">
        <f>+D40/D39</f>
        <v>#REF!</v>
      </c>
    </row>
    <row r="43" spans="1:4">
      <c r="C43" s="7"/>
      <c r="D43" s="7"/>
    </row>
    <row r="44" spans="1:4">
      <c r="B44" s="16"/>
      <c r="C44" s="7" t="e">
        <f>+C40-C39</f>
        <v>#REF!</v>
      </c>
    </row>
    <row r="54" spans="1:4">
      <c r="C54" s="20">
        <f>C38</f>
        <v>2021</v>
      </c>
      <c r="D54" s="20">
        <f>+C3</f>
        <v>2020</v>
      </c>
    </row>
    <row r="55" spans="1:4">
      <c r="A55" s="4" t="s">
        <v>27</v>
      </c>
      <c r="B55" s="1" t="s">
        <v>3</v>
      </c>
      <c r="C55" s="8" t="e">
        <f>+#REF!</f>
        <v>#REF!</v>
      </c>
      <c r="D55" s="8" t="e">
        <f>+#REF!</f>
        <v>#REF!</v>
      </c>
    </row>
    <row r="56" spans="1:4">
      <c r="B56" s="1" t="s">
        <v>4</v>
      </c>
      <c r="C56" s="8" t="e">
        <f>+#REF!</f>
        <v>#REF!</v>
      </c>
      <c r="D56" s="8" t="e">
        <f>+#REF!</f>
        <v>#REF!</v>
      </c>
    </row>
    <row r="57" spans="1:4">
      <c r="B57" s="1" t="s">
        <v>29</v>
      </c>
      <c r="C57" s="8" t="e">
        <f>+#REF!</f>
        <v>#REF!</v>
      </c>
      <c r="D57" s="8" t="e">
        <f>+#REF!</f>
        <v>#REF!</v>
      </c>
    </row>
    <row r="59" spans="1:4">
      <c r="B59" s="13" t="s">
        <v>47</v>
      </c>
      <c r="C59" s="26" t="e">
        <f>+C56/C55</f>
        <v>#REF!</v>
      </c>
      <c r="D59" s="26" t="e">
        <f>+D56/D55</f>
        <v>#REF!</v>
      </c>
    </row>
    <row r="61" spans="1:4">
      <c r="B61" s="13" t="s">
        <v>48</v>
      </c>
      <c r="C61" s="26" t="e">
        <f>+C57/C55</f>
        <v>#REF!</v>
      </c>
      <c r="D61" s="26" t="e">
        <f>+D57/D55</f>
        <v>#REF!</v>
      </c>
    </row>
    <row r="63" spans="1:4">
      <c r="D63" s="21" t="e">
        <f>+C61-D61</f>
        <v>#REF!</v>
      </c>
    </row>
    <row r="69" spans="1:4">
      <c r="C69" s="27">
        <f>C54</f>
        <v>2021</v>
      </c>
      <c r="D69" s="27">
        <f>+C3</f>
        <v>2020</v>
      </c>
    </row>
    <row r="70" spans="1:4">
      <c r="B70" s="1" t="s">
        <v>41</v>
      </c>
      <c r="C70" s="28" t="e">
        <f>+#REF!</f>
        <v>#REF!</v>
      </c>
      <c r="D70" s="28" t="e">
        <f>+#REF!</f>
        <v>#REF!</v>
      </c>
    </row>
    <row r="71" spans="1:4">
      <c r="A71" s="1" t="s">
        <v>29</v>
      </c>
      <c r="B71" s="1" t="s">
        <v>30</v>
      </c>
      <c r="C71" s="8" t="e">
        <f>+#REF!</f>
        <v>#REF!</v>
      </c>
      <c r="D71" s="8" t="e">
        <f>+#REF!</f>
        <v>#REF!</v>
      </c>
    </row>
    <row r="72" spans="1:4">
      <c r="B72" s="1" t="s">
        <v>28</v>
      </c>
      <c r="C72" s="8" t="e">
        <f>+#REF!</f>
        <v>#REF!</v>
      </c>
      <c r="D72" s="8" t="e">
        <f>+#REF!</f>
        <v>#REF!</v>
      </c>
    </row>
    <row r="73" spans="1:4">
      <c r="B73" s="9"/>
      <c r="C73" s="10"/>
      <c r="D73" s="15"/>
    </row>
    <row r="74" spans="1:4">
      <c r="C74" s="7"/>
    </row>
    <row r="75" spans="1:4">
      <c r="B75" s="13" t="s">
        <v>45</v>
      </c>
      <c r="C75" s="29" t="e">
        <f>+C70/C71</f>
        <v>#REF!</v>
      </c>
      <c r="D75" s="29" t="e">
        <f>+D70/D71</f>
        <v>#REF!</v>
      </c>
    </row>
    <row r="77" spans="1:4">
      <c r="B77" s="1" t="s">
        <v>46</v>
      </c>
      <c r="C77" s="26" t="e">
        <f>(C72-C71)/C72</f>
        <v>#REF!</v>
      </c>
      <c r="D77" s="26" t="e">
        <f>(D72-D71)/D72</f>
        <v>#REF!</v>
      </c>
    </row>
    <row r="79" spans="1:4">
      <c r="B79" s="12"/>
      <c r="C79" s="12"/>
    </row>
    <row r="80" spans="1:4">
      <c r="C80" s="7"/>
    </row>
    <row r="84" spans="1:4">
      <c r="C84" s="20">
        <f>C23</f>
        <v>2021</v>
      </c>
      <c r="D84" s="20">
        <f>C3</f>
        <v>2020</v>
      </c>
    </row>
    <row r="85" spans="1:4">
      <c r="A85" s="1" t="s">
        <v>39</v>
      </c>
      <c r="B85" s="1" t="s">
        <v>41</v>
      </c>
      <c r="C85" s="8" t="e">
        <f>+#REF!</f>
        <v>#REF!</v>
      </c>
      <c r="D85" s="8" t="e">
        <f>+#REF!</f>
        <v>#REF!</v>
      </c>
    </row>
    <row r="86" spans="1:4">
      <c r="B86" s="1" t="s">
        <v>42</v>
      </c>
      <c r="C86" s="8" t="e">
        <f>+#REF!</f>
        <v>#REF!</v>
      </c>
      <c r="D86" s="8" t="e">
        <f>+#REF!</f>
        <v>#REF!</v>
      </c>
    </row>
    <row r="87" spans="1:4">
      <c r="B87" s="9"/>
      <c r="C87" s="10"/>
      <c r="D87" s="10"/>
    </row>
    <row r="89" spans="1:4">
      <c r="C89" s="20">
        <f>B3</f>
        <v>2021</v>
      </c>
      <c r="D89" s="20">
        <f>C3</f>
        <v>2020</v>
      </c>
    </row>
    <row r="90" spans="1:4">
      <c r="A90" s="1" t="s">
        <v>40</v>
      </c>
      <c r="B90" s="1" t="s">
        <v>7</v>
      </c>
      <c r="C90" s="8" t="e">
        <f>+#REF!</f>
        <v>#REF!</v>
      </c>
      <c r="D90" s="8" t="e">
        <f>+#REF!</f>
        <v>#REF!</v>
      </c>
    </row>
    <row r="91" spans="1:4">
      <c r="B91" s="1" t="s">
        <v>5</v>
      </c>
      <c r="C91" s="8" t="e">
        <f>+#REF!</f>
        <v>#REF!</v>
      </c>
      <c r="D91" s="8" t="e">
        <f>+#REF!</f>
        <v>#REF!</v>
      </c>
    </row>
    <row r="93" spans="1:4">
      <c r="B93" s="9"/>
      <c r="C93" s="20">
        <f>C84</f>
        <v>2021</v>
      </c>
      <c r="D93" s="20">
        <f>D84</f>
        <v>2020</v>
      </c>
    </row>
    <row r="94" spans="1:4">
      <c r="B94" s="1" t="s">
        <v>39</v>
      </c>
      <c r="C94" s="18" t="e">
        <f>C85/C86</f>
        <v>#REF!</v>
      </c>
      <c r="D94" s="18" t="e">
        <f>D85/D86</f>
        <v>#REF!</v>
      </c>
    </row>
    <row r="95" spans="1:4">
      <c r="B95" s="1" t="s">
        <v>40</v>
      </c>
      <c r="C95" s="17" t="e">
        <f>C90/C91</f>
        <v>#REF!</v>
      </c>
      <c r="D95" s="17" t="e">
        <f>D90/D91</f>
        <v>#REF!</v>
      </c>
    </row>
    <row r="96" spans="1:4">
      <c r="C96" s="21"/>
      <c r="D96" s="21"/>
    </row>
    <row r="97" spans="3:5">
      <c r="E97" s="21"/>
    </row>
    <row r="98" spans="3:5">
      <c r="C98" s="19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5"/>
  <sheetViews>
    <sheetView topLeftCell="A10" zoomScale="110" zoomScaleNormal="110" workbookViewId="0">
      <selection activeCell="A38" sqref="A38:XFD135"/>
    </sheetView>
  </sheetViews>
  <sheetFormatPr baseColWidth="10" defaultColWidth="11.44140625" defaultRowHeight="15.35"/>
  <cols>
    <col min="1" max="1" width="14.33203125" style="3" customWidth="1"/>
    <col min="2" max="2" width="36.33203125" style="3" customWidth="1"/>
    <col min="3" max="3" width="16.21875" style="3" customWidth="1"/>
    <col min="4" max="4" width="16" style="3" customWidth="1"/>
    <col min="5" max="5" width="11.44140625" style="3" bestFit="1" customWidth="1"/>
    <col min="6" max="6" width="10.77734375" style="3" customWidth="1"/>
    <col min="7" max="7" width="15.88671875" style="3" customWidth="1"/>
    <col min="8" max="16384" width="11.44140625" style="3"/>
  </cols>
  <sheetData>
    <row r="1" spans="1:8">
      <c r="B1" s="101" t="s">
        <v>91</v>
      </c>
      <c r="C1" s="102"/>
      <c r="D1" s="102"/>
      <c r="E1" s="102"/>
      <c r="F1" s="103"/>
    </row>
    <row r="2" spans="1:8">
      <c r="B2" s="104" t="s">
        <v>84</v>
      </c>
      <c r="C2" s="105"/>
      <c r="D2" s="105"/>
      <c r="E2" s="105"/>
      <c r="F2" s="106"/>
    </row>
    <row r="3" spans="1:8">
      <c r="B3" s="104" t="s">
        <v>49</v>
      </c>
      <c r="C3" s="105"/>
      <c r="D3" s="105"/>
      <c r="E3" s="105"/>
      <c r="F3" s="106"/>
    </row>
    <row r="4" spans="1:8" ht="15" customHeight="1">
      <c r="B4" s="104" t="s">
        <v>85</v>
      </c>
      <c r="C4" s="105"/>
      <c r="D4" s="105"/>
      <c r="E4" s="105"/>
      <c r="F4" s="106"/>
    </row>
    <row r="5" spans="1:8">
      <c r="B5" s="107" t="s">
        <v>93</v>
      </c>
      <c r="C5" s="108"/>
      <c r="D5" s="108"/>
      <c r="E5" s="108"/>
      <c r="F5" s="109"/>
      <c r="G5" s="50"/>
    </row>
    <row r="6" spans="1:8" ht="9.85" customHeight="1">
      <c r="B6" s="110"/>
      <c r="C6" s="111"/>
      <c r="D6" s="112"/>
      <c r="E6" s="113"/>
      <c r="F6" s="113"/>
      <c r="G6" s="35"/>
    </row>
    <row r="7" spans="1:8" ht="16">
      <c r="B7" s="114" t="s">
        <v>42</v>
      </c>
      <c r="C7" s="115" t="s">
        <v>92</v>
      </c>
      <c r="D7" s="115" t="s">
        <v>92</v>
      </c>
      <c r="E7" s="115" t="s">
        <v>57</v>
      </c>
      <c r="F7" s="115" t="s">
        <v>58</v>
      </c>
      <c r="G7" s="89" t="s">
        <v>83</v>
      </c>
    </row>
    <row r="8" spans="1:8" ht="9" customHeight="1">
      <c r="B8" s="110"/>
      <c r="C8" s="116"/>
      <c r="D8" s="117"/>
      <c r="E8" s="117"/>
      <c r="F8" s="117"/>
      <c r="G8" s="45"/>
    </row>
    <row r="9" spans="1:8" ht="16">
      <c r="B9" s="114" t="s">
        <v>50</v>
      </c>
      <c r="C9" s="118"/>
      <c r="D9" s="119"/>
      <c r="E9" s="119"/>
      <c r="F9" s="119"/>
      <c r="G9" s="90"/>
    </row>
    <row r="10" spans="1:8" ht="16">
      <c r="A10" s="3">
        <v>11</v>
      </c>
      <c r="B10" s="120" t="s">
        <v>51</v>
      </c>
      <c r="C10" s="121"/>
      <c r="D10" s="121"/>
      <c r="E10" s="121">
        <f>+C10-D10</f>
        <v>0</v>
      </c>
      <c r="F10" s="122">
        <f>IFERROR(+E10/D10,0)</f>
        <v>0</v>
      </c>
      <c r="G10" s="91" t="e">
        <f>+C10/$C$19</f>
        <v>#DIV/0!</v>
      </c>
      <c r="H10" s="44"/>
    </row>
    <row r="11" spans="1:8" ht="16">
      <c r="A11" s="3">
        <v>12</v>
      </c>
      <c r="B11" s="120" t="s">
        <v>14</v>
      </c>
      <c r="C11" s="121"/>
      <c r="D11" s="121"/>
      <c r="E11" s="121">
        <f t="shared" ref="E11:E18" si="0">+C11-D11</f>
        <v>0</v>
      </c>
      <c r="F11" s="122">
        <f t="shared" ref="F11:F18" si="1">IFERROR(+E11/D11,0)</f>
        <v>0</v>
      </c>
      <c r="G11" s="91"/>
      <c r="H11" s="44"/>
    </row>
    <row r="12" spans="1:8" ht="16">
      <c r="A12" s="3">
        <v>13</v>
      </c>
      <c r="B12" s="123" t="s">
        <v>86</v>
      </c>
      <c r="C12" s="121"/>
      <c r="D12" s="121"/>
      <c r="E12" s="121">
        <f t="shared" si="0"/>
        <v>0</v>
      </c>
      <c r="F12" s="122">
        <f t="shared" si="1"/>
        <v>0</v>
      </c>
      <c r="G12" s="92" t="e">
        <f>+C12/$C$19</f>
        <v>#DIV/0!</v>
      </c>
    </row>
    <row r="13" spans="1:8" ht="16">
      <c r="A13" s="3">
        <v>14</v>
      </c>
      <c r="B13" s="120" t="s">
        <v>16</v>
      </c>
      <c r="C13" s="121"/>
      <c r="D13" s="121"/>
      <c r="E13" s="121">
        <f t="shared" si="0"/>
        <v>0</v>
      </c>
      <c r="F13" s="122">
        <f t="shared" si="1"/>
        <v>0</v>
      </c>
      <c r="G13" s="92" t="e">
        <f>+C13/$C$19</f>
        <v>#DIV/0!</v>
      </c>
    </row>
    <row r="14" spans="1:8" ht="16">
      <c r="A14" s="3">
        <v>15</v>
      </c>
      <c r="B14" s="120" t="s">
        <v>8</v>
      </c>
      <c r="C14" s="121"/>
      <c r="D14" s="121"/>
      <c r="E14" s="121">
        <f t="shared" si="0"/>
        <v>0</v>
      </c>
      <c r="F14" s="122">
        <f t="shared" si="1"/>
        <v>0</v>
      </c>
      <c r="G14" s="92" t="e">
        <f>+C14/$C$19</f>
        <v>#DIV/0!</v>
      </c>
    </row>
    <row r="15" spans="1:8" ht="16">
      <c r="A15" s="3">
        <v>1970</v>
      </c>
      <c r="B15" s="120" t="s">
        <v>19</v>
      </c>
      <c r="C15" s="121"/>
      <c r="D15" s="121"/>
      <c r="E15" s="121">
        <f t="shared" si="0"/>
        <v>0</v>
      </c>
      <c r="F15" s="122">
        <f t="shared" si="1"/>
        <v>0</v>
      </c>
      <c r="G15" s="92" t="e">
        <f>+C15/$C$19</f>
        <v>#DIV/0!</v>
      </c>
    </row>
    <row r="16" spans="1:8" ht="16">
      <c r="A16" s="96" t="s">
        <v>89</v>
      </c>
      <c r="B16" s="120" t="s">
        <v>88</v>
      </c>
      <c r="C16" s="121"/>
      <c r="D16" s="121"/>
      <c r="E16" s="121">
        <f t="shared" si="0"/>
        <v>0</v>
      </c>
      <c r="F16" s="122">
        <f t="shared" si="1"/>
        <v>0</v>
      </c>
      <c r="G16" s="92"/>
    </row>
    <row r="17" spans="1:9" ht="16">
      <c r="A17" s="96">
        <v>1985</v>
      </c>
      <c r="B17" s="120" t="s">
        <v>90</v>
      </c>
      <c r="C17" s="121"/>
      <c r="D17" s="121"/>
      <c r="E17" s="121">
        <f t="shared" si="0"/>
        <v>0</v>
      </c>
      <c r="F17" s="122">
        <f t="shared" si="1"/>
        <v>0</v>
      </c>
      <c r="G17" s="92"/>
    </row>
    <row r="18" spans="1:9" ht="16">
      <c r="A18" s="3">
        <v>19</v>
      </c>
      <c r="B18" s="124" t="s">
        <v>20</v>
      </c>
      <c r="C18" s="121"/>
      <c r="D18" s="121"/>
      <c r="E18" s="121">
        <f t="shared" si="0"/>
        <v>0</v>
      </c>
      <c r="F18" s="122">
        <f t="shared" si="1"/>
        <v>0</v>
      </c>
      <c r="G18" s="92" t="e">
        <f>+C18/$C$19</f>
        <v>#DIV/0!</v>
      </c>
    </row>
    <row r="19" spans="1:9" ht="16">
      <c r="B19" s="125" t="s">
        <v>52</v>
      </c>
      <c r="C19" s="126">
        <f>SUM(C10:C18)</f>
        <v>0</v>
      </c>
      <c r="D19" s="126">
        <f>SUM(D10:D18)</f>
        <v>0</v>
      </c>
      <c r="E19" s="126">
        <f t="shared" ref="E19" si="2">+C19-D19</f>
        <v>0</v>
      </c>
      <c r="F19" s="127">
        <f>IFERROR(+E19/D19,0)</f>
        <v>0</v>
      </c>
      <c r="G19" s="93" t="e">
        <f>+C19/C35</f>
        <v>#DIV/0!</v>
      </c>
    </row>
    <row r="20" spans="1:9">
      <c r="B20" s="110"/>
      <c r="C20" s="116"/>
      <c r="D20" s="121"/>
      <c r="E20" s="128"/>
      <c r="F20" s="129"/>
      <c r="G20" s="94"/>
    </row>
    <row r="21" spans="1:9">
      <c r="B21" s="114" t="s">
        <v>53</v>
      </c>
      <c r="C21" s="118"/>
      <c r="D21" s="119"/>
      <c r="E21" s="130"/>
      <c r="F21" s="131"/>
      <c r="G21" s="95"/>
    </row>
    <row r="22" spans="1:9" ht="16">
      <c r="A22" s="3">
        <v>12</v>
      </c>
      <c r="B22" s="120" t="s">
        <v>14</v>
      </c>
      <c r="C22" s="121"/>
      <c r="D22" s="121"/>
      <c r="E22" s="121">
        <f t="shared" ref="E22:E35" si="3">+C22-D22</f>
        <v>0</v>
      </c>
      <c r="F22" s="122">
        <f t="shared" ref="F22:F35" si="4">IFERROR(+E22/D22,0)</f>
        <v>0</v>
      </c>
      <c r="G22" s="91" t="e">
        <f>+C22/$C$33</f>
        <v>#DIV/0!</v>
      </c>
    </row>
    <row r="23" spans="1:9" ht="27.35" customHeight="1">
      <c r="A23" s="97">
        <v>12</v>
      </c>
      <c r="B23" s="132" t="s">
        <v>15</v>
      </c>
      <c r="C23" s="133"/>
      <c r="D23" s="133"/>
      <c r="E23" s="121">
        <f t="shared" si="3"/>
        <v>0</v>
      </c>
      <c r="F23" s="134">
        <f t="shared" si="4"/>
        <v>0</v>
      </c>
      <c r="G23" s="91" t="e">
        <f>+C23/$C$33</f>
        <v>#DIV/0!</v>
      </c>
    </row>
    <row r="24" spans="1:9" ht="15.7" customHeight="1">
      <c r="A24" s="3">
        <v>13</v>
      </c>
      <c r="B24" s="120" t="s">
        <v>87</v>
      </c>
      <c r="C24" s="121"/>
      <c r="D24" s="121"/>
      <c r="E24" s="121">
        <f t="shared" si="3"/>
        <v>0</v>
      </c>
      <c r="F24" s="122">
        <f t="shared" si="4"/>
        <v>0</v>
      </c>
      <c r="G24" s="91" t="e">
        <f>+C24/$C$33</f>
        <v>#DIV/0!</v>
      </c>
    </row>
    <row r="25" spans="1:9" ht="16">
      <c r="A25" s="3">
        <v>14</v>
      </c>
      <c r="B25" s="120" t="s">
        <v>16</v>
      </c>
      <c r="C25" s="121"/>
      <c r="D25" s="121"/>
      <c r="E25" s="121">
        <f t="shared" si="3"/>
        <v>0</v>
      </c>
      <c r="F25" s="122">
        <f t="shared" si="4"/>
        <v>0</v>
      </c>
      <c r="G25" s="91" t="e">
        <f>+C25/$C$33</f>
        <v>#DIV/0!</v>
      </c>
    </row>
    <row r="26" spans="1:9" ht="16">
      <c r="A26" s="3">
        <v>16</v>
      </c>
      <c r="B26" s="120" t="s">
        <v>17</v>
      </c>
      <c r="C26" s="121"/>
      <c r="D26" s="121"/>
      <c r="E26" s="121">
        <f t="shared" si="3"/>
        <v>0</v>
      </c>
      <c r="F26" s="122">
        <f t="shared" si="4"/>
        <v>0</v>
      </c>
      <c r="G26" s="91" t="e">
        <f>+C26/$C$33</f>
        <v>#DIV/0!</v>
      </c>
    </row>
    <row r="27" spans="1:9" ht="16">
      <c r="A27" s="3">
        <v>17</v>
      </c>
      <c r="B27" s="120" t="s">
        <v>18</v>
      </c>
      <c r="C27" s="121"/>
      <c r="D27" s="121"/>
      <c r="E27" s="121">
        <f t="shared" si="3"/>
        <v>0</v>
      </c>
      <c r="F27" s="122">
        <f t="shared" si="4"/>
        <v>0</v>
      </c>
      <c r="G27" s="91" t="e">
        <f>+C27/$C$33</f>
        <v>#DIV/0!</v>
      </c>
    </row>
    <row r="28" spans="1:9" ht="15.7" customHeight="1">
      <c r="A28" s="3">
        <v>1951</v>
      </c>
      <c r="B28" s="120" t="s">
        <v>54</v>
      </c>
      <c r="C28" s="121"/>
      <c r="D28" s="121"/>
      <c r="E28" s="121">
        <f t="shared" si="3"/>
        <v>0</v>
      </c>
      <c r="F28" s="122">
        <f>IFERROR(+E28/D28,0)</f>
        <v>0</v>
      </c>
      <c r="G28" s="91" t="e">
        <f>+C28/$C$33</f>
        <v>#DIV/0!</v>
      </c>
    </row>
    <row r="29" spans="1:9" ht="16">
      <c r="A29" s="3">
        <v>1970</v>
      </c>
      <c r="B29" s="120" t="s">
        <v>19</v>
      </c>
      <c r="C29" s="121"/>
      <c r="D29" s="121"/>
      <c r="E29" s="121">
        <f t="shared" si="3"/>
        <v>0</v>
      </c>
      <c r="F29" s="122">
        <f t="shared" si="4"/>
        <v>0</v>
      </c>
      <c r="G29" s="91" t="e">
        <f>+C29/$C$33</f>
        <v>#DIV/0!</v>
      </c>
    </row>
    <row r="30" spans="1:9">
      <c r="A30" s="96" t="s">
        <v>89</v>
      </c>
      <c r="B30" s="120" t="s">
        <v>88</v>
      </c>
      <c r="C30" s="135"/>
      <c r="D30" s="135"/>
      <c r="E30" s="121">
        <f t="shared" si="3"/>
        <v>0</v>
      </c>
      <c r="F30" s="122">
        <f t="shared" si="4"/>
        <v>0</v>
      </c>
    </row>
    <row r="31" spans="1:9">
      <c r="A31" s="96">
        <v>1985</v>
      </c>
      <c r="B31" s="120" t="s">
        <v>90</v>
      </c>
      <c r="C31" s="135"/>
      <c r="D31" s="135"/>
      <c r="E31" s="121">
        <f t="shared" si="3"/>
        <v>0</v>
      </c>
      <c r="F31" s="122">
        <f t="shared" si="4"/>
        <v>0</v>
      </c>
    </row>
    <row r="32" spans="1:9" ht="16">
      <c r="A32" s="96">
        <v>19</v>
      </c>
      <c r="B32" s="120" t="s">
        <v>20</v>
      </c>
      <c r="C32" s="136"/>
      <c r="D32" s="136"/>
      <c r="E32" s="121">
        <f t="shared" si="3"/>
        <v>0</v>
      </c>
      <c r="F32" s="122">
        <f t="shared" si="4"/>
        <v>0</v>
      </c>
      <c r="G32" s="91" t="e">
        <f>+C32/$C$33</f>
        <v>#DIV/0!</v>
      </c>
      <c r="I32" s="43"/>
    </row>
    <row r="33" spans="2:9" ht="16">
      <c r="B33" s="125" t="s">
        <v>55</v>
      </c>
      <c r="C33" s="126">
        <f>SUM(C22:C32)</f>
        <v>0</v>
      </c>
      <c r="D33" s="126">
        <f>SUM(D22:D32)</f>
        <v>0</v>
      </c>
      <c r="E33" s="137">
        <f t="shared" si="3"/>
        <v>0</v>
      </c>
      <c r="F33" s="138">
        <f t="shared" si="4"/>
        <v>0</v>
      </c>
      <c r="G33" s="93" t="e">
        <f>+C33/C35</f>
        <v>#DIV/0!</v>
      </c>
    </row>
    <row r="34" spans="2:9">
      <c r="B34" s="139"/>
      <c r="C34" s="140"/>
      <c r="D34" s="141"/>
      <c r="E34" s="128"/>
      <c r="F34" s="142"/>
      <c r="G34" s="95"/>
    </row>
    <row r="35" spans="2:9" ht="16">
      <c r="B35" s="143" t="s">
        <v>56</v>
      </c>
      <c r="C35" s="126">
        <f>+C33+C19</f>
        <v>0</v>
      </c>
      <c r="D35" s="126">
        <f>+D33+D19</f>
        <v>0</v>
      </c>
      <c r="E35" s="137">
        <f t="shared" si="3"/>
        <v>0</v>
      </c>
      <c r="F35" s="138">
        <f t="shared" si="4"/>
        <v>0</v>
      </c>
      <c r="G35" s="93"/>
      <c r="I35" s="43"/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3" workbookViewId="0">
      <selection activeCell="C30" sqref="C30"/>
    </sheetView>
  </sheetViews>
  <sheetFormatPr baseColWidth="10" defaultRowHeight="15.35"/>
  <cols>
    <col min="2" max="2" width="36.21875" customWidth="1"/>
    <col min="3" max="3" width="16.6640625" customWidth="1"/>
    <col min="4" max="4" width="16" customWidth="1"/>
    <col min="5" max="5" width="12.109375" customWidth="1"/>
    <col min="6" max="6" width="12.21875" customWidth="1"/>
  </cols>
  <sheetData>
    <row r="2" spans="1:7">
      <c r="B2" s="80" t="s">
        <v>91</v>
      </c>
      <c r="C2" s="81"/>
      <c r="D2" s="81"/>
      <c r="E2" s="81"/>
      <c r="F2" s="82"/>
      <c r="G2" s="98"/>
    </row>
    <row r="3" spans="1:7">
      <c r="B3" s="83" t="s">
        <v>84</v>
      </c>
      <c r="C3" s="84"/>
      <c r="D3" s="84"/>
      <c r="E3" s="84"/>
      <c r="F3" s="85"/>
      <c r="G3" s="98"/>
    </row>
    <row r="4" spans="1:7" ht="15.35" customHeight="1">
      <c r="B4" s="83" t="s">
        <v>49</v>
      </c>
      <c r="C4" s="84"/>
      <c r="D4" s="84"/>
      <c r="E4" s="84"/>
      <c r="F4" s="85"/>
      <c r="G4" s="98"/>
    </row>
    <row r="5" spans="1:7" ht="15.35" customHeight="1">
      <c r="B5" s="83" t="s">
        <v>85</v>
      </c>
      <c r="C5" s="84"/>
      <c r="D5" s="84"/>
      <c r="E5" s="84"/>
      <c r="F5" s="85"/>
      <c r="G5" s="98"/>
    </row>
    <row r="6" spans="1:7" ht="15.35" customHeight="1">
      <c r="B6" s="86" t="s">
        <v>93</v>
      </c>
      <c r="C6" s="87"/>
      <c r="D6" s="87"/>
      <c r="E6" s="87"/>
      <c r="F6" s="88"/>
      <c r="G6" s="98"/>
    </row>
    <row r="7" spans="1:7" ht="16">
      <c r="B7" s="61" t="s">
        <v>59</v>
      </c>
      <c r="C7" s="54" t="s">
        <v>92</v>
      </c>
      <c r="D7" s="54" t="s">
        <v>92</v>
      </c>
      <c r="E7" s="54" t="s">
        <v>57</v>
      </c>
      <c r="F7" s="54" t="s">
        <v>58</v>
      </c>
      <c r="G7" s="99"/>
    </row>
    <row r="8" spans="1:7" ht="4.7" customHeight="1">
      <c r="B8" s="31"/>
      <c r="C8" s="38"/>
      <c r="D8" s="38"/>
      <c r="E8" s="32"/>
      <c r="F8" s="32"/>
      <c r="G8" s="100"/>
    </row>
    <row r="9" spans="1:7" ht="16">
      <c r="B9" s="61" t="s">
        <v>60</v>
      </c>
      <c r="C9" s="38"/>
      <c r="D9" s="38"/>
      <c r="E9" s="33"/>
      <c r="F9" s="33"/>
      <c r="G9" s="90"/>
    </row>
    <row r="10" spans="1:7" ht="16">
      <c r="A10">
        <v>22</v>
      </c>
      <c r="B10" s="50" t="s">
        <v>61</v>
      </c>
      <c r="C10" s="38"/>
      <c r="D10" s="38"/>
      <c r="E10" s="33"/>
      <c r="F10" s="33"/>
      <c r="G10" s="90" t="e">
        <f>+C10/C18</f>
        <v>#DIV/0!</v>
      </c>
    </row>
    <row r="11" spans="1:7" ht="16">
      <c r="A11">
        <v>23</v>
      </c>
      <c r="B11" s="50" t="s">
        <v>24</v>
      </c>
      <c r="C11" s="55"/>
      <c r="D11" s="55"/>
      <c r="E11" s="55">
        <f>+C11-D11</f>
        <v>0</v>
      </c>
      <c r="F11" s="56" t="e">
        <f>+E11/D11</f>
        <v>#DIV/0!</v>
      </c>
      <c r="G11" s="90" t="e">
        <f>+C11/C19</f>
        <v>#DIV/0!</v>
      </c>
    </row>
    <row r="12" spans="1:7" ht="16">
      <c r="A12">
        <v>24</v>
      </c>
      <c r="B12" s="50" t="s">
        <v>21</v>
      </c>
      <c r="C12" s="55"/>
      <c r="D12" s="55"/>
      <c r="E12" s="55">
        <f>+C12-D12</f>
        <v>0</v>
      </c>
      <c r="F12" s="56" t="e">
        <f>+E12/D12</f>
        <v>#DIV/0!</v>
      </c>
      <c r="G12" s="90" t="e">
        <f>+C12/C20</f>
        <v>#DIV/0!</v>
      </c>
    </row>
    <row r="13" spans="1:7" ht="16">
      <c r="A13">
        <v>25</v>
      </c>
      <c r="B13" s="50" t="s">
        <v>22</v>
      </c>
      <c r="C13" s="55"/>
      <c r="D13" s="55"/>
      <c r="E13" s="55">
        <f>+C13-D13</f>
        <v>0</v>
      </c>
      <c r="F13" s="56" t="e">
        <f>+E13/D13</f>
        <v>#DIV/0!</v>
      </c>
      <c r="G13" s="90" t="e">
        <f>+C13/C22</f>
        <v>#DIV/0!</v>
      </c>
    </row>
    <row r="14" spans="1:7" ht="16">
      <c r="A14">
        <v>26</v>
      </c>
      <c r="B14" s="50" t="s">
        <v>62</v>
      </c>
      <c r="C14" s="55"/>
      <c r="D14" s="55"/>
      <c r="E14" s="55">
        <f>+C14-D14</f>
        <v>0</v>
      </c>
      <c r="F14" s="56" t="e">
        <f>+E14/D14</f>
        <v>#DIV/0!</v>
      </c>
      <c r="G14" s="90" t="e">
        <f>+C14/C23</f>
        <v>#DIV/0!</v>
      </c>
    </row>
    <row r="15" spans="1:7" ht="16">
      <c r="A15">
        <v>27</v>
      </c>
      <c r="B15" s="50" t="s">
        <v>25</v>
      </c>
      <c r="C15" s="55"/>
      <c r="D15" s="55"/>
      <c r="E15" s="55">
        <f>+C15-D15</f>
        <v>0</v>
      </c>
      <c r="F15" s="56" t="e">
        <f>+E15/D15</f>
        <v>#DIV/0!</v>
      </c>
      <c r="G15" s="90" t="e">
        <f>+C15/C24</f>
        <v>#DIV/0!</v>
      </c>
    </row>
    <row r="16" spans="1:7" ht="16">
      <c r="A16">
        <v>2918</v>
      </c>
      <c r="B16" s="50" t="s">
        <v>65</v>
      </c>
      <c r="C16" s="55"/>
      <c r="D16" s="55"/>
      <c r="E16" s="55">
        <f>+C16-D16</f>
        <v>0</v>
      </c>
      <c r="F16" s="56" t="e">
        <f>+E16/D16</f>
        <v>#DIV/0!</v>
      </c>
      <c r="G16" s="90" t="e">
        <f>+C16/C25</f>
        <v>#DIV/0!</v>
      </c>
    </row>
    <row r="17" spans="1:7" ht="16">
      <c r="A17">
        <v>29</v>
      </c>
      <c r="B17" s="50" t="s">
        <v>23</v>
      </c>
      <c r="C17" s="55"/>
      <c r="D17" s="55"/>
      <c r="E17" s="55">
        <f>+C17-D17</f>
        <v>0</v>
      </c>
      <c r="F17" s="56" t="e">
        <f>+E17/D17</f>
        <v>#DIV/0!</v>
      </c>
      <c r="G17" s="90" t="e">
        <f t="shared" ref="G17" si="0">+C17/C25</f>
        <v>#DIV/0!</v>
      </c>
    </row>
    <row r="18" spans="1:7" ht="16">
      <c r="B18" s="57" t="s">
        <v>63</v>
      </c>
      <c r="C18" s="58">
        <f>SUM(C11:C17)</f>
        <v>0</v>
      </c>
      <c r="D18" s="58">
        <f>SUM(D11:D17)</f>
        <v>0</v>
      </c>
      <c r="E18" s="77">
        <f>+C18-D18</f>
        <v>0</v>
      </c>
      <c r="F18" s="79" t="e">
        <f>+E18/D18</f>
        <v>#DIV/0!</v>
      </c>
      <c r="G18" s="93" t="e">
        <f>+C18/C31</f>
        <v>#DIV/0!</v>
      </c>
    </row>
    <row r="19" spans="1:7" ht="16">
      <c r="B19" s="40"/>
      <c r="C19" s="38"/>
      <c r="D19" s="38"/>
      <c r="E19" s="36"/>
      <c r="F19" s="46"/>
      <c r="G19" s="95"/>
    </row>
    <row r="20" spans="1:7" ht="16">
      <c r="B20" s="61" t="s">
        <v>64</v>
      </c>
      <c r="C20" s="38"/>
      <c r="D20" s="38"/>
      <c r="E20" s="36"/>
      <c r="F20" s="46"/>
      <c r="G20" s="95"/>
    </row>
    <row r="21" spans="1:7" ht="16">
      <c r="A21">
        <v>22</v>
      </c>
      <c r="B21" s="50" t="s">
        <v>61</v>
      </c>
      <c r="C21" s="55"/>
      <c r="D21" s="55"/>
      <c r="E21" s="55">
        <f>+C21-D21</f>
        <v>0</v>
      </c>
      <c r="F21" s="56" t="e">
        <f>+E21/D21</f>
        <v>#DIV/0!</v>
      </c>
      <c r="G21" s="91" t="e">
        <f>+C21/C29</f>
        <v>#DIV/0!</v>
      </c>
    </row>
    <row r="22" spans="1:7" ht="16">
      <c r="A22">
        <v>23</v>
      </c>
      <c r="B22" s="50" t="s">
        <v>24</v>
      </c>
      <c r="C22" s="55"/>
      <c r="D22" s="55"/>
      <c r="E22" s="55">
        <f>+C22-D22</f>
        <v>0</v>
      </c>
      <c r="F22" s="56" t="e">
        <f>+E22/D22</f>
        <v>#DIV/0!</v>
      </c>
      <c r="G22" s="91" t="e">
        <f t="shared" ref="G22:G28" si="1">+C22/C30</f>
        <v>#DIV/0!</v>
      </c>
    </row>
    <row r="23" spans="1:7" ht="16">
      <c r="A23">
        <v>24</v>
      </c>
      <c r="B23" s="50" t="s">
        <v>21</v>
      </c>
      <c r="C23" s="55"/>
      <c r="D23" s="55"/>
      <c r="E23" s="55">
        <f>+C23-D23</f>
        <v>0</v>
      </c>
      <c r="F23" s="56" t="e">
        <f>+E23/D23</f>
        <v>#DIV/0!</v>
      </c>
      <c r="G23" s="91" t="e">
        <f t="shared" si="1"/>
        <v>#DIV/0!</v>
      </c>
    </row>
    <row r="24" spans="1:7" ht="16">
      <c r="A24">
        <v>25</v>
      </c>
      <c r="B24" s="50" t="s">
        <v>22</v>
      </c>
      <c r="C24" s="55"/>
      <c r="D24" s="55"/>
      <c r="E24" s="55">
        <f>+C24-D24</f>
        <v>0</v>
      </c>
      <c r="F24" s="56" t="e">
        <f>+E24/D24</f>
        <v>#DIV/0!</v>
      </c>
      <c r="G24" s="91" t="e">
        <f t="shared" si="1"/>
        <v>#DIV/0!</v>
      </c>
    </row>
    <row r="25" spans="1:7" ht="16">
      <c r="A25">
        <v>26</v>
      </c>
      <c r="B25" s="50" t="s">
        <v>62</v>
      </c>
      <c r="C25" s="55"/>
      <c r="D25" s="55"/>
      <c r="E25" s="55">
        <f>+C25-D25</f>
        <v>0</v>
      </c>
      <c r="F25" s="56" t="e">
        <f>+E25/D25</f>
        <v>#DIV/0!</v>
      </c>
      <c r="G25" s="91" t="e">
        <f t="shared" si="1"/>
        <v>#DIV/0!</v>
      </c>
    </row>
    <row r="26" spans="1:7" ht="16">
      <c r="A26">
        <v>27</v>
      </c>
      <c r="B26" s="50" t="s">
        <v>25</v>
      </c>
      <c r="C26" s="55"/>
      <c r="D26" s="55"/>
      <c r="E26" s="55">
        <f>+C26-D26</f>
        <v>0</v>
      </c>
      <c r="F26" s="56" t="e">
        <f>+E26/D26</f>
        <v>#DIV/0!</v>
      </c>
      <c r="G26" s="91" t="e">
        <f t="shared" si="1"/>
        <v>#DIV/0!</v>
      </c>
    </row>
    <row r="27" spans="1:7" ht="16">
      <c r="A27">
        <v>2918</v>
      </c>
      <c r="B27" s="50" t="s">
        <v>65</v>
      </c>
      <c r="C27" s="55"/>
      <c r="D27" s="55"/>
      <c r="E27" s="55">
        <f>+C27-D27</f>
        <v>0</v>
      </c>
      <c r="F27" s="56" t="e">
        <f>+E27/D27</f>
        <v>#DIV/0!</v>
      </c>
      <c r="G27" s="91" t="e">
        <f t="shared" si="1"/>
        <v>#DIV/0!</v>
      </c>
    </row>
    <row r="28" spans="1:7" ht="16">
      <c r="A28">
        <v>29</v>
      </c>
      <c r="B28" s="50" t="s">
        <v>23</v>
      </c>
      <c r="C28" s="55"/>
      <c r="D28" s="55"/>
      <c r="E28" s="55">
        <f>+C28-D28</f>
        <v>0</v>
      </c>
      <c r="F28" s="56" t="e">
        <f>+E28/D28</f>
        <v>#DIV/0!</v>
      </c>
      <c r="G28" s="91" t="e">
        <f t="shared" si="1"/>
        <v>#DIV/0!</v>
      </c>
    </row>
    <row r="29" spans="1:7" ht="16">
      <c r="B29" s="57" t="s">
        <v>66</v>
      </c>
      <c r="C29" s="58">
        <f>SUM(C21:C28)</f>
        <v>0</v>
      </c>
      <c r="D29" s="58">
        <f>SUM(D21:D28)</f>
        <v>0</v>
      </c>
      <c r="E29" s="77">
        <f>+C29-D29</f>
        <v>0</v>
      </c>
      <c r="F29" s="79" t="e">
        <f>+E29/D29</f>
        <v>#DIV/0!</v>
      </c>
      <c r="G29" s="93" t="e">
        <f>+C29/C31</f>
        <v>#DIV/0!</v>
      </c>
    </row>
    <row r="30" spans="1:7" ht="16">
      <c r="B30" s="34"/>
      <c r="C30" s="47"/>
      <c r="D30" s="48"/>
      <c r="E30" s="37"/>
      <c r="F30" s="46"/>
      <c r="G30" s="95"/>
    </row>
    <row r="31" spans="1:7" ht="16">
      <c r="B31" s="78" t="s">
        <v>67</v>
      </c>
      <c r="C31" s="58">
        <f>+C18+C29</f>
        <v>0</v>
      </c>
      <c r="D31" s="58">
        <f>+D18+D29</f>
        <v>0</v>
      </c>
      <c r="E31" s="77">
        <f>+C31-D31</f>
        <v>0</v>
      </c>
      <c r="F31" s="79" t="e">
        <f>+E31/D31</f>
        <v>#DIV/0!</v>
      </c>
      <c r="G31" s="93"/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D18" sqref="D18"/>
    </sheetView>
  </sheetViews>
  <sheetFormatPr baseColWidth="10" defaultRowHeight="15.35"/>
  <cols>
    <col min="2" max="2" width="32.21875" customWidth="1"/>
    <col min="3" max="3" width="18.33203125" customWidth="1"/>
    <col min="4" max="4" width="17.6640625" customWidth="1"/>
  </cols>
  <sheetData>
    <row r="2" spans="2:6">
      <c r="B2" s="80" t="s">
        <v>91</v>
      </c>
      <c r="C2" s="81"/>
      <c r="D2" s="81"/>
      <c r="E2" s="81"/>
      <c r="F2" s="82"/>
    </row>
    <row r="3" spans="2:6">
      <c r="B3" s="83" t="s">
        <v>84</v>
      </c>
      <c r="C3" s="84"/>
      <c r="D3" s="84"/>
      <c r="E3" s="84"/>
      <c r="F3" s="85"/>
    </row>
    <row r="4" spans="2:6" ht="15.35" customHeight="1">
      <c r="B4" s="83" t="s">
        <v>49</v>
      </c>
      <c r="C4" s="84"/>
      <c r="D4" s="84"/>
      <c r="E4" s="84"/>
      <c r="F4" s="85"/>
    </row>
    <row r="5" spans="2:6">
      <c r="B5" s="83" t="s">
        <v>85</v>
      </c>
      <c r="C5" s="84"/>
      <c r="D5" s="84"/>
      <c r="E5" s="84"/>
      <c r="F5" s="85"/>
    </row>
    <row r="6" spans="2:6" ht="15.35" customHeight="1">
      <c r="B6" s="86" t="s">
        <v>93</v>
      </c>
      <c r="C6" s="87"/>
      <c r="D6" s="87"/>
      <c r="E6" s="87"/>
      <c r="F6" s="88"/>
    </row>
    <row r="7" spans="2:6">
      <c r="B7" s="50"/>
      <c r="C7" s="51"/>
      <c r="D7" s="51"/>
      <c r="E7" s="51"/>
      <c r="F7" s="52"/>
    </row>
    <row r="8" spans="2:6">
      <c r="B8" s="53" t="s">
        <v>5</v>
      </c>
      <c r="C8" s="54" t="s">
        <v>92</v>
      </c>
      <c r="D8" s="54" t="s">
        <v>92</v>
      </c>
      <c r="E8" s="54" t="s">
        <v>57</v>
      </c>
      <c r="F8" s="54" t="s">
        <v>58</v>
      </c>
    </row>
    <row r="9" spans="2:6" ht="8" customHeight="1">
      <c r="B9" s="50"/>
      <c r="C9" s="55"/>
      <c r="D9" s="55"/>
      <c r="E9" s="55"/>
      <c r="F9" s="56"/>
    </row>
    <row r="10" spans="2:6">
      <c r="B10" s="50" t="s">
        <v>94</v>
      </c>
      <c r="C10" s="55">
        <v>0</v>
      </c>
      <c r="D10" s="55">
        <v>0</v>
      </c>
      <c r="E10" s="55">
        <f>+C10-D10</f>
        <v>0</v>
      </c>
      <c r="F10" s="56" t="e">
        <f>+E10/D10</f>
        <v>#DIV/0!</v>
      </c>
    </row>
    <row r="11" spans="2:6">
      <c r="B11" s="50" t="s">
        <v>95</v>
      </c>
      <c r="C11" s="55">
        <v>0</v>
      </c>
      <c r="D11" s="55">
        <v>0</v>
      </c>
      <c r="E11" s="55">
        <f>+C11-D11</f>
        <v>0</v>
      </c>
      <c r="F11" s="56" t="e">
        <f t="shared" ref="F11:F12" si="0">+E11/D11</f>
        <v>#DIV/0!</v>
      </c>
    </row>
    <row r="12" spans="2:6">
      <c r="B12" s="50" t="s">
        <v>68</v>
      </c>
      <c r="C12" s="55">
        <v>0</v>
      </c>
      <c r="D12" s="55">
        <v>0</v>
      </c>
      <c r="E12" s="55">
        <f>+C12-D12</f>
        <v>0</v>
      </c>
      <c r="F12" s="56" t="e">
        <f t="shared" si="0"/>
        <v>#DIV/0!</v>
      </c>
    </row>
    <row r="13" spans="2:6" ht="8.6999999999999993" customHeight="1">
      <c r="B13" s="50"/>
      <c r="C13" s="55"/>
      <c r="D13" s="55"/>
      <c r="E13" s="55"/>
      <c r="F13" s="56"/>
    </row>
    <row r="14" spans="2:6">
      <c r="B14" s="57" t="s">
        <v>69</v>
      </c>
      <c r="C14" s="60">
        <f>SUM(C10:C13)</f>
        <v>0</v>
      </c>
      <c r="D14" s="60">
        <f>SUM(D10:D13)</f>
        <v>0</v>
      </c>
      <c r="E14" s="58">
        <f>+C14-D14</f>
        <v>0</v>
      </c>
      <c r="F14" s="59" t="e">
        <f>+E14/D14</f>
        <v>#DIV/0!</v>
      </c>
    </row>
    <row r="15" spans="2:6">
      <c r="B15" s="3"/>
      <c r="C15" s="39"/>
      <c r="D15" s="3"/>
      <c r="E15" s="37"/>
      <c r="F15" s="49"/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  <ignoredErrors>
    <ignoredError sqref="F10:F1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9" sqref="G9"/>
    </sheetView>
  </sheetViews>
  <sheetFormatPr baseColWidth="10" defaultRowHeight="15.35"/>
  <cols>
    <col min="1" max="1" width="17.44140625" customWidth="1"/>
    <col min="2" max="2" width="38.109375" customWidth="1"/>
    <col min="3" max="3" width="11" customWidth="1"/>
    <col min="4" max="4" width="12.77734375" customWidth="1"/>
  </cols>
  <sheetData>
    <row r="2" spans="1:7">
      <c r="B2" s="80" t="s">
        <v>91</v>
      </c>
      <c r="C2" s="81"/>
      <c r="D2" s="81"/>
      <c r="E2" s="81"/>
      <c r="F2" s="82"/>
    </row>
    <row r="3" spans="1:7">
      <c r="B3" s="83" t="s">
        <v>84</v>
      </c>
      <c r="C3" s="84"/>
      <c r="D3" s="84"/>
      <c r="E3" s="84"/>
      <c r="F3" s="85"/>
    </row>
    <row r="4" spans="1:7">
      <c r="B4" s="83" t="s">
        <v>82</v>
      </c>
      <c r="C4" s="84"/>
      <c r="D4" s="84"/>
      <c r="E4" s="84"/>
      <c r="F4" s="85"/>
    </row>
    <row r="5" spans="1:7">
      <c r="B5" s="83" t="s">
        <v>98</v>
      </c>
      <c r="C5" s="84"/>
      <c r="D5" s="84"/>
      <c r="E5" s="84"/>
      <c r="F5" s="85"/>
    </row>
    <row r="6" spans="1:7">
      <c r="B6" s="86" t="s">
        <v>93</v>
      </c>
      <c r="C6" s="87"/>
      <c r="D6" s="87"/>
      <c r="E6" s="87"/>
      <c r="F6" s="88"/>
    </row>
    <row r="7" spans="1:7" ht="8.6999999999999993" customHeight="1">
      <c r="B7" s="50"/>
      <c r="C7" s="51"/>
      <c r="D7" s="51"/>
      <c r="E7" s="51"/>
      <c r="F7" s="52"/>
    </row>
    <row r="8" spans="1:7">
      <c r="B8" s="62" t="s">
        <v>99</v>
      </c>
      <c r="C8" s="54" t="s">
        <v>96</v>
      </c>
      <c r="D8" s="54" t="s">
        <v>97</v>
      </c>
      <c r="E8" s="54" t="s">
        <v>57</v>
      </c>
      <c r="F8" s="54" t="s">
        <v>58</v>
      </c>
    </row>
    <row r="9" spans="1:7">
      <c r="A9">
        <v>41</v>
      </c>
      <c r="B9" s="50" t="s">
        <v>70</v>
      </c>
      <c r="C9" s="55">
        <v>0</v>
      </c>
      <c r="D9" s="55">
        <v>0</v>
      </c>
      <c r="E9" s="55">
        <f>+C9-D9</f>
        <v>0</v>
      </c>
      <c r="F9" s="56" t="e">
        <f>+E9/D9</f>
        <v>#DIV/0!</v>
      </c>
      <c r="G9" s="144" t="e">
        <f>+C9/$C$15</f>
        <v>#DIV/0!</v>
      </c>
    </row>
    <row r="10" spans="1:7">
      <c r="A10">
        <v>42</v>
      </c>
      <c r="B10" s="50" t="s">
        <v>9</v>
      </c>
      <c r="C10" s="55">
        <v>0</v>
      </c>
      <c r="D10" s="55">
        <v>0</v>
      </c>
      <c r="E10" s="55">
        <f t="shared" ref="E10:E14" si="0">+C10-D10</f>
        <v>0</v>
      </c>
      <c r="F10" s="56" t="e">
        <f>+E10/D10</f>
        <v>#DIV/0!</v>
      </c>
      <c r="G10" s="144" t="e">
        <f t="shared" ref="G10:G14" si="1">+C10/$C$15</f>
        <v>#DIV/0!</v>
      </c>
    </row>
    <row r="11" spans="1:7">
      <c r="A11">
        <v>43</v>
      </c>
      <c r="B11" s="50" t="s">
        <v>10</v>
      </c>
      <c r="C11" s="55">
        <v>0</v>
      </c>
      <c r="D11" s="55">
        <v>0</v>
      </c>
      <c r="E11" s="55">
        <f t="shared" si="0"/>
        <v>0</v>
      </c>
      <c r="F11" s="65" t="e">
        <f t="shared" ref="F11:F14" si="2">+E11/D11</f>
        <v>#DIV/0!</v>
      </c>
      <c r="G11" s="144" t="e">
        <f t="shared" si="1"/>
        <v>#DIV/0!</v>
      </c>
    </row>
    <row r="12" spans="1:7">
      <c r="A12">
        <v>44</v>
      </c>
      <c r="B12" s="50" t="s">
        <v>11</v>
      </c>
      <c r="C12" s="55">
        <v>0</v>
      </c>
      <c r="D12" s="55">
        <v>0</v>
      </c>
      <c r="E12" s="55">
        <f t="shared" si="0"/>
        <v>0</v>
      </c>
      <c r="F12" s="65" t="e">
        <f t="shared" si="2"/>
        <v>#DIV/0!</v>
      </c>
      <c r="G12" s="144" t="e">
        <f t="shared" si="1"/>
        <v>#DIV/0!</v>
      </c>
    </row>
    <row r="13" spans="1:7">
      <c r="A13">
        <v>47</v>
      </c>
      <c r="B13" s="50" t="s">
        <v>100</v>
      </c>
      <c r="C13" s="55">
        <v>0</v>
      </c>
      <c r="D13" s="55">
        <v>0</v>
      </c>
      <c r="E13" s="55">
        <f t="shared" si="0"/>
        <v>0</v>
      </c>
      <c r="F13" s="65" t="e">
        <f t="shared" si="2"/>
        <v>#DIV/0!</v>
      </c>
      <c r="G13" s="144" t="e">
        <f t="shared" si="1"/>
        <v>#DIV/0!</v>
      </c>
    </row>
    <row r="14" spans="1:7">
      <c r="A14">
        <v>48</v>
      </c>
      <c r="B14" s="50" t="s">
        <v>73</v>
      </c>
      <c r="C14" s="55">
        <v>0</v>
      </c>
      <c r="D14" s="55">
        <v>0</v>
      </c>
      <c r="E14" s="55">
        <f t="shared" si="0"/>
        <v>0</v>
      </c>
      <c r="F14" s="65" t="e">
        <f t="shared" si="2"/>
        <v>#DIV/0!</v>
      </c>
      <c r="G14" s="144" t="e">
        <f t="shared" si="1"/>
        <v>#DIV/0!</v>
      </c>
    </row>
    <row r="15" spans="1:7">
      <c r="B15" s="67" t="s">
        <v>71</v>
      </c>
      <c r="C15" s="68">
        <f>SUM(C9:C14)</f>
        <v>0</v>
      </c>
      <c r="D15" s="68">
        <f>SUM(D9:D14)</f>
        <v>0</v>
      </c>
      <c r="E15" s="68">
        <f>+C15-D15</f>
        <v>0</v>
      </c>
      <c r="F15" s="69" t="e">
        <f>+E15/D15</f>
        <v>#DIV/0!</v>
      </c>
      <c r="G15" s="146" t="e">
        <f>+C15/C23</f>
        <v>#DIV/0!</v>
      </c>
    </row>
    <row r="16" spans="1:7" ht="21.35" customHeight="1">
      <c r="B16" s="147" t="s">
        <v>106</v>
      </c>
      <c r="C16" s="70"/>
      <c r="D16" s="55"/>
      <c r="E16" s="55"/>
      <c r="F16" s="65"/>
    </row>
    <row r="17" spans="1:7" ht="12.7" customHeight="1">
      <c r="A17" s="145" t="s">
        <v>103</v>
      </c>
      <c r="B17" s="50" t="s">
        <v>102</v>
      </c>
      <c r="C17" s="55">
        <v>0</v>
      </c>
      <c r="D17" s="55">
        <v>0</v>
      </c>
      <c r="E17" s="55">
        <f t="shared" ref="E17:E21" si="3">+C17-D17</f>
        <v>0</v>
      </c>
      <c r="F17" s="56" t="e">
        <f>+E17/D17</f>
        <v>#DIV/0!</v>
      </c>
      <c r="G17" s="144" t="e">
        <f>+C17/$C$22</f>
        <v>#DIV/0!</v>
      </c>
    </row>
    <row r="18" spans="1:7">
      <c r="A18">
        <v>4805</v>
      </c>
      <c r="B18" s="50" t="s">
        <v>72</v>
      </c>
      <c r="C18" s="55">
        <v>0</v>
      </c>
      <c r="D18" s="55">
        <v>0</v>
      </c>
      <c r="E18" s="55">
        <f t="shared" si="3"/>
        <v>0</v>
      </c>
      <c r="F18" s="56" t="e">
        <f t="shared" ref="F18:F22" si="4">+E18/D18</f>
        <v>#DIV/0!</v>
      </c>
      <c r="G18" s="144" t="e">
        <f t="shared" ref="G18:G21" si="5">+C18/$C$22</f>
        <v>#DIV/0!</v>
      </c>
    </row>
    <row r="19" spans="1:7">
      <c r="A19">
        <v>4806</v>
      </c>
      <c r="B19" s="50" t="s">
        <v>101</v>
      </c>
      <c r="C19" s="55">
        <v>0</v>
      </c>
      <c r="D19" s="55">
        <v>0</v>
      </c>
      <c r="E19" s="55">
        <f t="shared" si="3"/>
        <v>0</v>
      </c>
      <c r="F19" s="56" t="e">
        <f>+E19/D19</f>
        <v>#DIV/0!</v>
      </c>
      <c r="G19" s="144" t="e">
        <f t="shared" si="5"/>
        <v>#DIV/0!</v>
      </c>
    </row>
    <row r="20" spans="1:7">
      <c r="A20" s="145" t="s">
        <v>104</v>
      </c>
      <c r="B20" s="50" t="s">
        <v>105</v>
      </c>
      <c r="C20" s="55">
        <v>0</v>
      </c>
      <c r="D20" s="55">
        <v>0</v>
      </c>
      <c r="E20" s="55">
        <f t="shared" si="3"/>
        <v>0</v>
      </c>
      <c r="F20" s="56" t="e">
        <f t="shared" ref="F20:F21" si="6">+E20/D20</f>
        <v>#DIV/0!</v>
      </c>
      <c r="G20" s="144" t="e">
        <f t="shared" si="5"/>
        <v>#DIV/0!</v>
      </c>
    </row>
    <row r="21" spans="1:7">
      <c r="A21">
        <v>48</v>
      </c>
      <c r="B21" s="50" t="s">
        <v>73</v>
      </c>
      <c r="C21" s="55">
        <v>0</v>
      </c>
      <c r="D21" s="55">
        <v>0</v>
      </c>
      <c r="E21" s="55">
        <f t="shared" si="3"/>
        <v>0</v>
      </c>
      <c r="F21" s="56" t="e">
        <f t="shared" si="6"/>
        <v>#DIV/0!</v>
      </c>
      <c r="G21" s="144" t="e">
        <f t="shared" si="5"/>
        <v>#DIV/0!</v>
      </c>
    </row>
    <row r="22" spans="1:7">
      <c r="B22" s="67" t="s">
        <v>74</v>
      </c>
      <c r="C22" s="68">
        <f>SUM(C16:C21)</f>
        <v>0</v>
      </c>
      <c r="D22" s="68">
        <f>SUM(D17:D21)</f>
        <v>0</v>
      </c>
      <c r="E22" s="68">
        <f>+C22-D22</f>
        <v>0</v>
      </c>
      <c r="F22" s="69" t="e">
        <f t="shared" si="4"/>
        <v>#DIV/0!</v>
      </c>
      <c r="G22" s="146" t="e">
        <f>+C22/C23</f>
        <v>#DIV/0!</v>
      </c>
    </row>
    <row r="23" spans="1:7">
      <c r="B23" s="73" t="s">
        <v>75</v>
      </c>
      <c r="C23" s="60">
        <f>+C15+C22</f>
        <v>0</v>
      </c>
      <c r="D23" s="60">
        <f>+D15+D22</f>
        <v>0</v>
      </c>
      <c r="E23" s="60">
        <f>+E22+E15</f>
        <v>0</v>
      </c>
      <c r="F23" s="59" t="e">
        <f>+E23/D23</f>
        <v>#DIV/0!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B23" sqref="B23:F23"/>
    </sheetView>
  </sheetViews>
  <sheetFormatPr baseColWidth="10" defaultRowHeight="15.35"/>
  <cols>
    <col min="2" max="2" width="37.33203125" customWidth="1"/>
    <col min="3" max="3" width="9.33203125" customWidth="1"/>
  </cols>
  <sheetData>
    <row r="2" spans="1:7">
      <c r="B2" s="80" t="s">
        <v>91</v>
      </c>
      <c r="C2" s="81"/>
      <c r="D2" s="81"/>
      <c r="E2" s="81"/>
      <c r="F2" s="82"/>
    </row>
    <row r="3" spans="1:7">
      <c r="B3" s="83" t="s">
        <v>84</v>
      </c>
      <c r="C3" s="84"/>
      <c r="D3" s="84"/>
      <c r="E3" s="84"/>
      <c r="F3" s="85"/>
    </row>
    <row r="4" spans="1:7" ht="15.35" customHeight="1">
      <c r="B4" s="83" t="s">
        <v>82</v>
      </c>
      <c r="C4" s="84"/>
      <c r="D4" s="84"/>
      <c r="E4" s="84"/>
      <c r="F4" s="85"/>
    </row>
    <row r="5" spans="1:7" ht="15.35" customHeight="1">
      <c r="B5" s="83" t="s">
        <v>98</v>
      </c>
      <c r="C5" s="84"/>
      <c r="D5" s="84"/>
      <c r="E5" s="84"/>
      <c r="F5" s="85"/>
    </row>
    <row r="6" spans="1:7" ht="15.35" customHeight="1">
      <c r="B6" s="86" t="s">
        <v>93</v>
      </c>
      <c r="C6" s="87"/>
      <c r="D6" s="87"/>
      <c r="E6" s="87"/>
      <c r="F6" s="88"/>
    </row>
    <row r="7" spans="1:7">
      <c r="B7" s="74"/>
      <c r="C7" s="75"/>
      <c r="D7" s="75"/>
      <c r="E7" s="54"/>
      <c r="F7" s="54"/>
    </row>
    <row r="8" spans="1:7">
      <c r="B8" s="62" t="s">
        <v>107</v>
      </c>
      <c r="C8" s="54" t="s">
        <v>96</v>
      </c>
      <c r="D8" s="54" t="s">
        <v>97</v>
      </c>
      <c r="E8" s="54" t="s">
        <v>57</v>
      </c>
      <c r="F8" s="54" t="s">
        <v>58</v>
      </c>
    </row>
    <row r="9" spans="1:7">
      <c r="A9">
        <v>51</v>
      </c>
      <c r="B9" s="50" t="s">
        <v>76</v>
      </c>
      <c r="C9" s="55">
        <v>0</v>
      </c>
      <c r="D9" s="55">
        <v>0</v>
      </c>
      <c r="E9" s="55">
        <f>+C9-D9</f>
        <v>0</v>
      </c>
      <c r="F9" s="56" t="e">
        <f>+E9/D9</f>
        <v>#DIV/0!</v>
      </c>
      <c r="G9" s="144" t="e">
        <f>+C9/$C$15</f>
        <v>#DIV/0!</v>
      </c>
    </row>
    <row r="10" spans="1:7">
      <c r="A10">
        <v>52</v>
      </c>
      <c r="B10" s="50" t="s">
        <v>77</v>
      </c>
      <c r="C10" s="55">
        <v>0</v>
      </c>
      <c r="D10" s="55">
        <v>0</v>
      </c>
      <c r="E10" s="55">
        <f t="shared" ref="E10:E23" si="0">+C10-D10</f>
        <v>0</v>
      </c>
      <c r="F10" s="56" t="e">
        <f t="shared" ref="F10:F23" si="1">+E10/D10</f>
        <v>#DIV/0!</v>
      </c>
      <c r="G10" s="144" t="e">
        <f t="shared" ref="G10:G14" si="2">+C10/$C$15</f>
        <v>#DIV/0!</v>
      </c>
    </row>
    <row r="11" spans="1:7" ht="28.7" customHeight="1">
      <c r="A11">
        <v>53</v>
      </c>
      <c r="B11" s="71" t="s">
        <v>12</v>
      </c>
      <c r="C11" s="55">
        <v>0</v>
      </c>
      <c r="D11" s="72">
        <v>0</v>
      </c>
      <c r="E11" s="72">
        <f t="shared" si="0"/>
        <v>0</v>
      </c>
      <c r="F11" s="76" t="e">
        <f t="shared" si="1"/>
        <v>#DIV/0!</v>
      </c>
      <c r="G11" s="144" t="e">
        <f t="shared" si="2"/>
        <v>#DIV/0!</v>
      </c>
    </row>
    <row r="12" spans="1:7">
      <c r="A12">
        <v>54</v>
      </c>
      <c r="B12" s="50" t="s">
        <v>11</v>
      </c>
      <c r="C12" s="55">
        <v>0</v>
      </c>
      <c r="D12" s="55">
        <v>0</v>
      </c>
      <c r="E12" s="55">
        <f t="shared" si="0"/>
        <v>0</v>
      </c>
      <c r="F12" s="56" t="e">
        <f t="shared" si="1"/>
        <v>#DIV/0!</v>
      </c>
      <c r="G12" s="144" t="e">
        <f t="shared" si="2"/>
        <v>#DIV/0!</v>
      </c>
    </row>
    <row r="13" spans="1:7">
      <c r="A13">
        <v>55</v>
      </c>
      <c r="B13" s="50" t="s">
        <v>78</v>
      </c>
      <c r="C13" s="55">
        <v>0</v>
      </c>
      <c r="D13" s="55">
        <v>0</v>
      </c>
      <c r="E13" s="55">
        <f t="shared" si="0"/>
        <v>0</v>
      </c>
      <c r="F13" s="56" t="e">
        <f t="shared" si="1"/>
        <v>#DIV/0!</v>
      </c>
      <c r="G13" s="144" t="e">
        <f t="shared" si="2"/>
        <v>#DIV/0!</v>
      </c>
    </row>
    <row r="14" spans="1:7">
      <c r="A14">
        <v>58</v>
      </c>
      <c r="B14" s="50" t="s">
        <v>13</v>
      </c>
      <c r="C14" s="55">
        <v>0</v>
      </c>
      <c r="D14" s="55">
        <v>0</v>
      </c>
      <c r="E14" s="55">
        <f t="shared" si="0"/>
        <v>0</v>
      </c>
      <c r="F14" s="56" t="e">
        <f t="shared" si="1"/>
        <v>#DIV/0!</v>
      </c>
      <c r="G14" s="144" t="e">
        <f t="shared" si="2"/>
        <v>#DIV/0!</v>
      </c>
    </row>
    <row r="15" spans="1:7">
      <c r="B15" s="67" t="s">
        <v>79</v>
      </c>
      <c r="C15" s="68">
        <f>SUM(C9:C14)</f>
        <v>0</v>
      </c>
      <c r="D15" s="68">
        <f>SUM(D9:D14)</f>
        <v>0</v>
      </c>
      <c r="E15" s="68">
        <f>+C15-D15</f>
        <v>0</v>
      </c>
      <c r="F15" s="69" t="e">
        <f>+E15/D15</f>
        <v>#DIV/0!</v>
      </c>
      <c r="G15" s="146" t="e">
        <f>+C15/C23</f>
        <v>#DIV/0!</v>
      </c>
    </row>
    <row r="16" spans="1:7" ht="26.7" customHeight="1">
      <c r="B16" s="62" t="s">
        <v>108</v>
      </c>
      <c r="C16" s="66"/>
      <c r="D16" s="66"/>
      <c r="E16" s="63"/>
      <c r="F16" s="64"/>
    </row>
    <row r="17" spans="1:7" ht="14" customHeight="1">
      <c r="A17">
        <v>5803</v>
      </c>
      <c r="B17" s="50" t="s">
        <v>113</v>
      </c>
      <c r="C17" s="55">
        <v>0</v>
      </c>
      <c r="D17" s="55">
        <v>0</v>
      </c>
      <c r="E17" s="55">
        <f>+C17-D17</f>
        <v>0</v>
      </c>
      <c r="F17" s="76" t="e">
        <f>+E17/D17</f>
        <v>#DIV/0!</v>
      </c>
      <c r="G17" s="41" t="e">
        <f>+C17/$C$22</f>
        <v>#DIV/0!</v>
      </c>
    </row>
    <row r="18" spans="1:7">
      <c r="A18">
        <v>5804</v>
      </c>
      <c r="B18" s="50" t="s">
        <v>26</v>
      </c>
      <c r="C18" s="55">
        <v>0</v>
      </c>
      <c r="D18" s="55">
        <v>0</v>
      </c>
      <c r="E18" s="55">
        <v>0</v>
      </c>
      <c r="F18" s="76" t="e">
        <f t="shared" ref="F18:F21" si="3">+E18/D18</f>
        <v>#DIV/0!</v>
      </c>
      <c r="G18" s="41" t="e">
        <f>+C18/$C$22</f>
        <v>#DIV/0!</v>
      </c>
    </row>
    <row r="19" spans="1:7">
      <c r="A19" t="s">
        <v>110</v>
      </c>
      <c r="B19" s="50" t="s">
        <v>109</v>
      </c>
      <c r="C19" s="55">
        <v>0</v>
      </c>
      <c r="D19" s="55">
        <v>0</v>
      </c>
      <c r="E19" s="55">
        <f>+C19-D19</f>
        <v>0</v>
      </c>
      <c r="F19" s="76" t="e">
        <f t="shared" si="3"/>
        <v>#DIV/0!</v>
      </c>
      <c r="G19" s="41" t="e">
        <f>+C19/$C$22</f>
        <v>#DIV/0!</v>
      </c>
    </row>
    <row r="20" spans="1:7" ht="17.350000000000001" customHeight="1">
      <c r="A20" s="148" t="s">
        <v>112</v>
      </c>
      <c r="B20" s="71" t="s">
        <v>111</v>
      </c>
      <c r="C20" s="55">
        <v>0</v>
      </c>
      <c r="D20" s="55">
        <v>0</v>
      </c>
      <c r="E20" s="72">
        <f t="shared" si="0"/>
        <v>0</v>
      </c>
      <c r="F20" s="76" t="e">
        <f t="shared" si="3"/>
        <v>#DIV/0!</v>
      </c>
      <c r="G20" s="41" t="e">
        <f>+C20/$C$22</f>
        <v>#DIV/0!</v>
      </c>
    </row>
    <row r="21" spans="1:7">
      <c r="A21">
        <v>58</v>
      </c>
      <c r="B21" s="50" t="s">
        <v>13</v>
      </c>
      <c r="C21" s="55">
        <v>0</v>
      </c>
      <c r="D21" s="55">
        <v>0</v>
      </c>
      <c r="E21" s="55">
        <f t="shared" si="0"/>
        <v>0</v>
      </c>
      <c r="F21" s="76" t="e">
        <f t="shared" si="3"/>
        <v>#DIV/0!</v>
      </c>
      <c r="G21" s="41" t="e">
        <f>+C21/$C$22</f>
        <v>#DIV/0!</v>
      </c>
    </row>
    <row r="22" spans="1:7">
      <c r="B22" s="67" t="s">
        <v>80</v>
      </c>
      <c r="C22" s="68">
        <f>SUM(C17:C21)</f>
        <v>0</v>
      </c>
      <c r="D22" s="68">
        <f>SUM(D17:D21)</f>
        <v>0</v>
      </c>
      <c r="E22" s="68">
        <f t="shared" si="0"/>
        <v>0</v>
      </c>
      <c r="F22" s="69" t="e">
        <f t="shared" si="1"/>
        <v>#DIV/0!</v>
      </c>
      <c r="G22" s="149" t="e">
        <f>+C22/C23</f>
        <v>#DIV/0!</v>
      </c>
    </row>
    <row r="23" spans="1:7">
      <c r="B23" s="73" t="s">
        <v>81</v>
      </c>
      <c r="C23" s="60">
        <f>+C22+C15</f>
        <v>0</v>
      </c>
      <c r="D23" s="60">
        <f>+D22+D15</f>
        <v>0</v>
      </c>
      <c r="E23" s="60">
        <f t="shared" si="0"/>
        <v>0</v>
      </c>
      <c r="F23" s="59" t="e">
        <f t="shared" si="1"/>
        <v>#DIV/0!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  <ignoredErrors>
    <ignoredError sqref="F9:F1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B2" sqref="B2:F11"/>
    </sheetView>
  </sheetViews>
  <sheetFormatPr baseColWidth="10" defaultRowHeight="15.35"/>
  <cols>
    <col min="1" max="1" width="9.21875" customWidth="1"/>
    <col min="2" max="2" width="23.21875" customWidth="1"/>
    <col min="6" max="6" width="11.5546875" customWidth="1"/>
  </cols>
  <sheetData>
    <row r="2" spans="1:6">
      <c r="B2" s="80" t="s">
        <v>91</v>
      </c>
      <c r="C2" s="81"/>
      <c r="D2" s="81"/>
      <c r="E2" s="81"/>
      <c r="F2" s="82"/>
    </row>
    <row r="3" spans="1:6">
      <c r="B3" s="83" t="s">
        <v>84</v>
      </c>
      <c r="C3" s="84"/>
      <c r="D3" s="84"/>
      <c r="E3" s="84"/>
      <c r="F3" s="85"/>
    </row>
    <row r="4" spans="1:6">
      <c r="B4" s="83" t="s">
        <v>82</v>
      </c>
      <c r="C4" s="84"/>
      <c r="D4" s="84"/>
      <c r="E4" s="84"/>
      <c r="F4" s="85"/>
    </row>
    <row r="5" spans="1:6">
      <c r="B5" s="83" t="s">
        <v>98</v>
      </c>
      <c r="C5" s="84"/>
      <c r="D5" s="84"/>
      <c r="E5" s="84"/>
      <c r="F5" s="85"/>
    </row>
    <row r="6" spans="1:6">
      <c r="B6" s="86" t="s">
        <v>93</v>
      </c>
      <c r="C6" s="87"/>
      <c r="D6" s="87"/>
      <c r="E6" s="87"/>
      <c r="F6" s="88"/>
    </row>
    <row r="7" spans="1:6">
      <c r="B7" s="74"/>
      <c r="C7" s="75"/>
      <c r="D7" s="75"/>
      <c r="E7" s="54"/>
      <c r="F7" s="54"/>
    </row>
    <row r="8" spans="1:6">
      <c r="B8" s="62" t="s">
        <v>114</v>
      </c>
      <c r="C8" s="54" t="s">
        <v>96</v>
      </c>
      <c r="D8" s="54" t="s">
        <v>97</v>
      </c>
      <c r="E8" s="54" t="s">
        <v>57</v>
      </c>
      <c r="F8" s="54" t="s">
        <v>58</v>
      </c>
    </row>
    <row r="9" spans="1:6">
      <c r="A9" s="145">
        <v>62</v>
      </c>
      <c r="B9" s="50" t="s">
        <v>115</v>
      </c>
      <c r="C9" s="55">
        <v>0</v>
      </c>
      <c r="D9" s="55">
        <v>0</v>
      </c>
      <c r="E9" s="55">
        <f>+C9-D9</f>
        <v>0</v>
      </c>
      <c r="F9" s="56" t="e">
        <f>+E9/D9</f>
        <v>#DIV/0!</v>
      </c>
    </row>
    <row r="10" spans="1:6">
      <c r="A10">
        <v>63</v>
      </c>
      <c r="B10" s="50" t="s">
        <v>116</v>
      </c>
      <c r="C10" s="55">
        <v>0</v>
      </c>
      <c r="D10" s="55">
        <v>0</v>
      </c>
      <c r="E10" s="55">
        <f t="shared" ref="E10:E11" si="0">+C10-D10</f>
        <v>0</v>
      </c>
      <c r="F10" s="56" t="e">
        <f t="shared" ref="F10:F11" si="1">+E10/D10</f>
        <v>#DIV/0!</v>
      </c>
    </row>
    <row r="11" spans="1:6">
      <c r="B11" s="73" t="s">
        <v>117</v>
      </c>
      <c r="C11" s="60">
        <f>+C10+C3</f>
        <v>0</v>
      </c>
      <c r="D11" s="60">
        <f>+D10+D3</f>
        <v>0</v>
      </c>
      <c r="E11" s="60">
        <f t="shared" si="0"/>
        <v>0</v>
      </c>
      <c r="F11" s="59" t="e">
        <f t="shared" si="1"/>
        <v>#DIV/0!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  <ignoredErrors>
    <ignoredError sqref="F9:F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9240d5a-7dc4-4a59-ae99-b7e342a5bc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176FCDBE56A42B5631AA1212D528F" ma:contentTypeVersion="14" ma:contentTypeDescription="Create a new document." ma:contentTypeScope="" ma:versionID="c3267ab3ff22dc49bb526847ea710a60">
  <xsd:schema xmlns:xsd="http://www.w3.org/2001/XMLSchema" xmlns:xs="http://www.w3.org/2001/XMLSchema" xmlns:p="http://schemas.microsoft.com/office/2006/metadata/properties" xmlns:ns3="b9240d5a-7dc4-4a59-ae99-b7e342a5bc2b" xmlns:ns4="e4417db2-a6a2-49d1-b0d8-3896c1f54436" targetNamespace="http://schemas.microsoft.com/office/2006/metadata/properties" ma:root="true" ma:fieldsID="35745dd47298c68dd5cc955df7baf7d2" ns3:_="" ns4:_="">
    <xsd:import namespace="b9240d5a-7dc4-4a59-ae99-b7e342a5bc2b"/>
    <xsd:import namespace="e4417db2-a6a2-49d1-b0d8-3896c1f544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40d5a-7dc4-4a59-ae99-b7e342a5b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17db2-a6a2-49d1-b0d8-3896c1f54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BE1CD-C2DC-4DE1-A9FD-10B47A7B0E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51C534-1D98-4A4E-A85D-45F8098CEA4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9240d5a-7dc4-4a59-ae99-b7e342a5bc2b"/>
    <ds:schemaRef ds:uri="http://www.w3.org/XML/1998/namespace"/>
    <ds:schemaRef ds:uri="http://purl.org/dc/dcmitype/"/>
    <ds:schemaRef ds:uri="http://schemas.openxmlformats.org/package/2006/metadata/core-properties"/>
    <ds:schemaRef ds:uri="e4417db2-a6a2-49d1-b0d8-3896c1f54436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349E8FE-51E3-479A-9F5E-1E10D95FB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40d5a-7dc4-4a59-ae99-b7e342a5bc2b"/>
    <ds:schemaRef ds:uri="e4417db2-a6a2-49d1-b0d8-3896c1f54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JUNIO</vt:lpstr>
      <vt:lpstr>composicion activos</vt:lpstr>
      <vt:lpstr>composicion pasivos</vt:lpstr>
      <vt:lpstr>composicion patrimonio</vt:lpstr>
      <vt:lpstr>composicion ingresos</vt:lpstr>
      <vt:lpstr>composicion gastos</vt:lpstr>
      <vt:lpstr>composicion costos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DPOSADAV</dc:creator>
  <cp:lastModifiedBy>MARIA CAROLINA GALINDO GALINDO</cp:lastModifiedBy>
  <dcterms:created xsi:type="dcterms:W3CDTF">2017-02-16T14:19:35Z</dcterms:created>
  <dcterms:modified xsi:type="dcterms:W3CDTF">2023-03-22T21:25:49Z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0x010100F02176FCDBE56A42B5631AA1212D528F</vt:lpwstr>
  </property>
</Properties>
</file>