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D:\Info Gobernación\Ciclo viabilidad y aprobacion Nuevo SGR\Ajustes\Regionales\2021058370010 - Ajuste N°3 Pavimenta tu Barrio Turbo\Documentos aprobación ajuste N°3 - 2021058370010\"/>
    </mc:Choice>
  </mc:AlternateContent>
  <xr:revisionPtr revIDLastSave="0" documentId="8_{B6F9644C-BAB9-4D53-BE72-B8FB968C78DE}" xr6:coauthVersionLast="47" xr6:coauthVersionMax="47" xr10:uidLastSave="{00000000-0000-0000-0000-000000000000}"/>
  <bookViews>
    <workbookView xWindow="-98" yWindow="-98" windowWidth="21795" windowHeight="12975" tabRatio="1000" xr2:uid="{00000000-000D-0000-FFFF-FFFF00000000}"/>
  </bookViews>
  <sheets>
    <sheet name="F4.1 Concepto Ajuste_Aprobados" sheetId="20" r:id="rId1"/>
    <sheet name="F4.2. Guia identif tram." sheetId="21" state="hidden" r:id="rId2"/>
    <sheet name="Marco normativo relacionado" sheetId="17" state="hidden" r:id="rId3"/>
    <sheet name="FORMATO" sheetId="13" state="hidden" r:id="rId4"/>
    <sheet name="CTUS+CV" sheetId="10" state="hidden" r:id="rId5"/>
    <sheet name="Listas desplegables" sheetId="4" r:id="rId6"/>
    <sheet name="Fuentes requieren CTUS" sheetId="15" r:id="rId7"/>
    <sheet name="Lista de mpios" sheetId="9" state="hidden" r:id="rId8"/>
    <sheet name="Hoja1" sheetId="11" state="hidden" r:id="rId9"/>
  </sheets>
  <externalReferences>
    <externalReference r:id="rId10"/>
  </externalReferences>
  <definedNames>
    <definedName name="_xlnm._FilterDatabase" localSheetId="0" hidden="1">'F4.1 Concepto Ajuste_Aprobados'!$B$62:$L$67</definedName>
    <definedName name="_xlnm._FilterDatabase" localSheetId="5" hidden="1">'Listas desplegables'!$A$1:$C$52</definedName>
    <definedName name="_xlnm.Print_Area" localSheetId="0">'F4.1 Concepto Ajuste_Aprobados'!$A$1:$N$131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7" i="20" l="1"/>
  <c r="D67" i="20"/>
  <c r="J41" i="21"/>
  <c r="J33" i="21"/>
  <c r="I33" i="21"/>
  <c r="J32" i="21"/>
  <c r="K32" i="21" s="1"/>
  <c r="I31" i="21"/>
  <c r="K31" i="21" s="1"/>
  <c r="I30" i="21"/>
  <c r="K30" i="21" s="1"/>
  <c r="I29" i="21"/>
  <c r="K29" i="21" s="1"/>
  <c r="J28" i="21"/>
  <c r="I28" i="21"/>
  <c r="I27" i="21"/>
  <c r="K27" i="21" s="1"/>
  <c r="I26" i="21"/>
  <c r="K26" i="21" s="1"/>
  <c r="I25" i="21"/>
  <c r="K25" i="21" s="1"/>
  <c r="J24" i="21"/>
  <c r="I24" i="21"/>
  <c r="J23" i="21"/>
  <c r="I23" i="21"/>
  <c r="I22" i="21"/>
  <c r="K22" i="21" s="1"/>
  <c r="J21" i="21"/>
  <c r="I21" i="21"/>
  <c r="J20" i="21"/>
  <c r="I20" i="21"/>
  <c r="I55" i="21"/>
  <c r="K54" i="21"/>
  <c r="J53" i="21"/>
  <c r="J55" i="21" s="1"/>
  <c r="K48" i="21"/>
  <c r="K47" i="21"/>
  <c r="K46" i="21"/>
  <c r="I76" i="20"/>
  <c r="D76" i="20"/>
  <c r="I77" i="20" l="1"/>
  <c r="K20" i="21"/>
  <c r="C81" i="20"/>
  <c r="F81" i="20"/>
  <c r="K55" i="21"/>
  <c r="K28" i="21"/>
  <c r="K33" i="21"/>
  <c r="K24" i="21"/>
  <c r="K23" i="21"/>
  <c r="I34" i="21"/>
  <c r="J34" i="21"/>
  <c r="K21" i="21"/>
  <c r="I68" i="20"/>
  <c r="K53" i="21"/>
  <c r="B81" i="20" l="1"/>
  <c r="K34" i="21"/>
  <c r="H41" i="21"/>
  <c r="K6" i="13" l="1"/>
  <c r="K7" i="13"/>
  <c r="K8" i="13"/>
  <c r="K9" i="13"/>
  <c r="K12" i="13"/>
  <c r="K16" i="13"/>
  <c r="K17" i="13"/>
  <c r="K5" i="13"/>
  <c r="I15" i="13"/>
  <c r="K15" i="13" s="1"/>
  <c r="I14" i="13"/>
  <c r="K14" i="13" s="1"/>
  <c r="I13" i="13"/>
  <c r="K13" i="13" s="1"/>
  <c r="I10" i="13"/>
  <c r="K10" i="13" s="1"/>
  <c r="I11" i="13"/>
  <c r="K11" i="13" s="1"/>
  <c r="I9" i="13"/>
  <c r="K22" i="13" l="1"/>
  <c r="K23" i="13"/>
  <c r="K21" i="13"/>
  <c r="B24" i="10"/>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7979DEEB-6FEF-4FB3-8067-93569C639AAB}">
      <text>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text>
    </comment>
  </commentList>
</comments>
</file>

<file path=xl/sharedStrings.xml><?xml version="1.0" encoding="utf-8"?>
<sst xmlns="http://schemas.openxmlformats.org/spreadsheetml/2006/main" count="4921" uniqueCount="2012">
  <si>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</si>
  <si>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</si>
  <si>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</si>
  <si>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</si>
  <si>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</si>
  <si>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</si>
  <si>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</si>
  <si>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</si>
  <si>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</si>
  <si>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</si>
  <si>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</si>
  <si>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</si>
  <si>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</si>
  <si>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</si>
  <si>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</si>
  <si>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</si>
  <si>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</si>
  <si>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</si>
  <si>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</si>
  <si>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</si>
  <si>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</si>
  <si>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</si>
  <si>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</si>
  <si>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</si>
  <si>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</si>
  <si>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</si>
  <si>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</si>
  <si>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</si>
  <si>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</si>
  <si>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</si>
  <si>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</si>
  <si>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</si>
  <si>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</si>
  <si>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</si>
  <si>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</si>
  <si>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</si>
  <si>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</si>
  <si>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</si>
  <si>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</si>
  <si>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</si>
  <si>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</si>
  <si>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</si>
  <si>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</si>
  <si>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</si>
  <si>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</si>
  <si>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</si>
  <si>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</si>
  <si>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</si>
  <si>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</si>
  <si>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</si>
  <si>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</si>
  <si>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</si>
  <si>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</si>
  <si>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</si>
  <si>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</si>
  <si>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</si>
  <si>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</si>
  <si>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</si>
  <si>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</si>
  <si>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</si>
  <si>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</si>
  <si>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</si>
  <si>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</si>
  <si>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</si>
  <si>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</si>
  <si>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</si>
  <si>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</si>
  <si>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</si>
  <si>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</si>
  <si>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</si>
  <si>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</si>
  <si>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</si>
  <si>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</si>
  <si>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</si>
  <si>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</si>
  <si>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</si>
  <si>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</si>
  <si>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</si>
  <si>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</si>
  <si>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</si>
  <si>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</si>
  <si>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</si>
  <si>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</si>
  <si>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</si>
  <si>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</si>
  <si>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</si>
  <si>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</si>
  <si>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</si>
  <si>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</si>
  <si>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</si>
  <si>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</si>
  <si>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</si>
  <si>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</si>
  <si>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</si>
  <si>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</si>
  <si>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</si>
  <si>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</si>
  <si>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</si>
  <si>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</si>
  <si>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</si>
  <si>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</si>
  <si>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</si>
  <si>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</si>
  <si>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</si>
  <si>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</si>
  <si>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</si>
  <si>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</si>
  <si>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</si>
  <si>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</si>
  <si>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</si>
  <si>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</si>
  <si>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</si>
  <si>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</si>
  <si>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</si>
  <si>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</si>
  <si>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</si>
  <si>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</si>
  <si>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</si>
  <si>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</si>
  <si>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</si>
  <si>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</si>
  <si>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</si>
  <si>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</si>
  <si>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</si>
  <si>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</si>
  <si>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</si>
  <si>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</si>
  <si>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</si>
  <si>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</si>
  <si>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</si>
  <si>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</si>
  <si>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</si>
  <si>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</si>
  <si>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</si>
  <si>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</si>
  <si>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</si>
  <si>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</si>
  <si>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</si>
  <si>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</si>
  <si>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</si>
  <si>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</si>
  <si>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</si>
  <si>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</si>
  <si>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</si>
  <si>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</si>
  <si>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</si>
  <si>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</si>
  <si>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</si>
  <si>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</si>
  <si>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</si>
  <si>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</si>
  <si>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</si>
  <si>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</si>
  <si>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</si>
  <si>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</si>
  <si>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</si>
  <si>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</si>
  <si>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</si>
  <si>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</si>
  <si>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</si>
  <si>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</si>
  <si>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</si>
  <si>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</si>
  <si>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</si>
  <si>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</si>
  <si>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</si>
  <si>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</si>
  <si>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</si>
  <si>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</si>
  <si>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</si>
  <si>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</si>
  <si>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</si>
  <si>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</si>
  <si>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</si>
  <si>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</si>
  <si>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</si>
  <si>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</si>
  <si>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</si>
  <si>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</si>
  <si>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</si>
  <si>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</si>
  <si>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</si>
  <si>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</si>
  <si>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</si>
  <si>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</si>
  <si>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</si>
  <si>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</si>
  <si>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</si>
  <si>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</si>
  <si>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</si>
  <si>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</si>
  <si>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</si>
  <si>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</si>
  <si>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</si>
  <si>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</si>
  <si>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</si>
  <si>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</si>
  <si>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</si>
  <si>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</si>
  <si>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</si>
  <si>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</si>
  <si>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</si>
  <si>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</si>
  <si>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</si>
  <si>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</si>
  <si>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</si>
  <si>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</si>
  <si>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</si>
  <si>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</si>
  <si>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</si>
  <si>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</si>
  <si>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</si>
  <si>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</si>
  <si>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</si>
  <si>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</si>
  <si>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</si>
  <si>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</si>
  <si>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</si>
  <si>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</si>
  <si>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</si>
  <si>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</si>
  <si>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</si>
  <si>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</si>
  <si>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</si>
  <si>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</si>
  <si>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</si>
  <si>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</si>
  <si>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</si>
  <si>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</si>
  <si>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</si>
  <si>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</si>
  <si>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</si>
  <si>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</si>
  <si>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</si>
  <si>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</si>
  <si>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</si>
  <si>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</si>
  <si>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</si>
  <si>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</si>
  <si>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</si>
  <si>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</si>
  <si>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</si>
  <si>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</si>
  <si>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</si>
  <si>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</si>
  <si>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</si>
  <si>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</si>
  <si>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</si>
  <si>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</si>
  <si>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</si>
  <si>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</si>
  <si>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</si>
  <si>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</si>
  <si>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</si>
  <si>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</si>
  <si>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</si>
  <si>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</si>
  <si>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</si>
  <si>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</si>
  <si>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</si>
  <si>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</si>
  <si>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</si>
  <si>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</si>
  <si>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</si>
  <si>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</si>
  <si>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</si>
  <si>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</si>
  <si>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</si>
  <si>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</si>
  <si>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</si>
  <si>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</si>
  <si>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</si>
  <si>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</si>
  <si>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</si>
  <si>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</si>
  <si>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</si>
  <si>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</si>
  <si>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</si>
  <si>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</si>
  <si>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</si>
  <si>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</si>
  <si>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</si>
  <si>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</si>
  <si>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</si>
  <si>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</si>
  <si>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</si>
  <si>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</si>
  <si>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</si>
  <si>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</si>
  <si>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</si>
  <si>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</si>
  <si>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</si>
  <si>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</si>
  <si>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</si>
  <si>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</si>
  <si>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</si>
  <si>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</si>
  <si>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</si>
  <si>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</si>
  <si>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</si>
  <si>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</si>
  <si>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</si>
  <si>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</si>
  <si>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</si>
  <si>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</si>
  <si>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</si>
  <si>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</si>
  <si>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</si>
  <si>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</si>
  <si>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</si>
  <si>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</si>
  <si>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</si>
  <si>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</si>
  <si>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</si>
  <si>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</si>
  <si>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</si>
  <si>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</si>
  <si>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</si>
  <si>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</si>
  <si>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</si>
  <si>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</si>
  <si>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</si>
  <si>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</si>
  <si>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</si>
  <si>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</si>
  <si>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</si>
  <si>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</si>
  <si>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</si>
  <si>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</si>
  <si>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</si>
  <si>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</si>
  <si>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</si>
  <si>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</si>
  <si>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</si>
  <si>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</si>
  <si>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</si>
  <si>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</si>
  <si>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</si>
  <si>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</si>
  <si>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</si>
  <si>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</si>
  <si>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</si>
  <si>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</si>
  <si>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</si>
  <si>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</si>
  <si>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</si>
  <si>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</si>
  <si>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</si>
  <si>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</si>
  <si>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</si>
  <si>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</si>
  <si>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</si>
  <si>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</si>
  <si>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</si>
  <si>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</si>
  <si>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</si>
  <si>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</si>
  <si>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</si>
  <si>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</si>
  <si>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</si>
  <si>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</si>
  <si>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</si>
  <si>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</si>
  <si>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</si>
  <si>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</si>
  <si>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</si>
  <si>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</si>
  <si>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</si>
  <si>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</si>
  <si>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</si>
  <si>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</si>
  <si>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</si>
  <si>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</si>
  <si>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</si>
  <si>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</si>
  <si>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</si>
  <si>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</si>
  <si>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</si>
  <si>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</si>
  <si>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</si>
  <si>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</si>
  <si>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</si>
  <si>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</si>
  <si>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</si>
  <si>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</si>
  <si>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</si>
  <si>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</si>
  <si>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</si>
  <si>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</si>
  <si>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</si>
  <si>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</si>
  <si>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</si>
  <si>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</si>
  <si>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</si>
  <si>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</si>
  <si>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</si>
  <si>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</si>
  <si>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</si>
  <si>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</si>
  <si>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</si>
  <si>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</si>
  <si>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</si>
  <si>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</si>
  <si>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</si>
  <si>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</si>
  <si>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</si>
  <si>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</si>
  <si>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</si>
  <si>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</si>
  <si>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</si>
  <si>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</si>
  <si>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</si>
  <si>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</si>
  <si>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</si>
  <si>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</si>
  <si>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</si>
  <si>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</si>
  <si>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</si>
  <si>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</si>
  <si>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</si>
  <si>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</si>
  <si>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</si>
  <si>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</si>
  <si>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</si>
  <si>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</si>
  <si>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</si>
  <si>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</si>
  <si>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</si>
  <si>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</si>
  <si>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</si>
  <si>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</si>
  <si>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</si>
  <si>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</si>
  <si>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</si>
  <si>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</si>
  <si>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</si>
  <si>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</si>
  <si>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</si>
  <si>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</si>
  <si>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</si>
  <si>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</si>
  <si>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</si>
  <si>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</si>
  <si>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</si>
  <si>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</si>
  <si>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</si>
  <si>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</si>
  <si>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</si>
  <si>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</si>
  <si>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</si>
  <si>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</si>
  <si>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</si>
  <si>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</si>
  <si>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</si>
  <si>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</si>
  <si>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</si>
  <si>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</si>
  <si>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</si>
  <si>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</si>
  <si>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</si>
  <si>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</si>
  <si>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</si>
  <si>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</si>
  <si>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</si>
  <si>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</si>
  <si>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</si>
  <si>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</si>
  <si>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</si>
  <si>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</si>
  <si>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</si>
  <si>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</si>
  <si>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</si>
  <si>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</si>
  <si>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</si>
  <si>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</si>
  <si>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</si>
  <si>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</si>
  <si>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</si>
  <si>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</si>
  <si>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</si>
  <si>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</si>
  <si>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</si>
  <si>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</si>
  <si>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</si>
  <si>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</si>
  <si>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</si>
  <si>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</si>
  <si>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</si>
  <si>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</si>
  <si>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</si>
  <si>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</si>
  <si>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</si>
  <si>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</si>
  <si>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</si>
  <si>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</si>
  <si>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</si>
  <si>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</si>
  <si>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</si>
  <si>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</si>
  <si>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</si>
  <si>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</si>
  <si>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</si>
  <si>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</si>
  <si>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</si>
  <si>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</si>
  <si>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</si>
  <si>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</si>
  <si>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</si>
  <si>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</si>
  <si>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</si>
  <si>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</si>
  <si>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</si>
  <si>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</si>
  <si>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</si>
  <si>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</si>
  <si>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</si>
  <si>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</si>
  <si>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</si>
  <si>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</si>
  <si>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</si>
  <si>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</si>
  <si>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</si>
  <si>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</si>
  <si>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</si>
  <si>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</si>
  <si>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</si>
  <si>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</si>
  <si>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</si>
  <si>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</si>
  <si>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</si>
  <si>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</si>
  <si>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</si>
  <si>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</si>
  <si>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</si>
  <si>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</si>
  <si>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</si>
  <si>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</si>
  <si>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</si>
  <si>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</si>
  <si>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</si>
  <si>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</si>
  <si>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</si>
  <si>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</si>
  <si>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</si>
  <si>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</si>
  <si>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</si>
  <si>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</si>
  <si>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</si>
  <si>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</si>
  <si>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</si>
  <si>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</si>
  <si>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</si>
  <si>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</si>
  <si>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</si>
  <si>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</si>
  <si>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</si>
  <si>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</si>
  <si>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</si>
  <si>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</si>
  <si>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</si>
  <si>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</si>
  <si>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</si>
  <si>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</si>
  <si>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</si>
  <si>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</si>
  <si>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</si>
  <si>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</si>
  <si>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</si>
  <si>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</si>
  <si>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</si>
  <si>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</si>
  <si>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</si>
  <si>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</si>
  <si>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</si>
  <si>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</si>
  <si>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</si>
  <si>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</si>
  <si>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</si>
  <si>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</si>
  <si>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</si>
  <si>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</si>
  <si>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</si>
  <si>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</si>
  <si>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</si>
  <si>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</si>
  <si>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</si>
  <si>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</si>
  <si>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</si>
  <si>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</si>
  <si>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</si>
  <si>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</si>
  <si>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</si>
  <si>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</si>
  <si>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</si>
  <si>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</si>
  <si>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</si>
  <si>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</si>
  <si>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</si>
  <si>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</si>
  <si>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</si>
  <si>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</si>
  <si>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</si>
  <si>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</si>
  <si>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</si>
  <si>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</si>
  <si>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</si>
  <si>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</si>
  <si>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</si>
  <si>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</si>
  <si>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</si>
  <si>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</si>
  <si>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</si>
  <si>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</si>
  <si>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</si>
  <si>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</si>
  <si>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</si>
  <si>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</si>
  <si>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</si>
  <si>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</si>
  <si>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</si>
  <si>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</si>
  <si>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</si>
  <si>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</si>
  <si>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</si>
  <si>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</si>
  <si>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</si>
  <si>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</si>
  <si>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</si>
  <si>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</si>
  <si>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</si>
  <si>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</si>
  <si>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</si>
  <si>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</si>
  <si>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</si>
  <si>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</si>
  <si>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</si>
  <si>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</si>
  <si>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</si>
  <si>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</si>
  <si>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</si>
  <si>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</si>
  <si>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</si>
  <si>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</si>
  <si>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</si>
  <si>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</si>
  <si>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</si>
  <si>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</si>
  <si>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</si>
  <si>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</si>
  <si>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</si>
  <si>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</si>
  <si>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</si>
  <si>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</si>
  <si>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</si>
  <si>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</si>
  <si>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</si>
  <si>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</si>
  <si>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</si>
  <si>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</si>
  <si>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</si>
  <si>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</si>
  <si>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</si>
  <si>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</si>
  <si>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</si>
  <si>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</si>
  <si>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</si>
  <si>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</si>
  <si>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</si>
  <si>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</si>
  <si>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</si>
  <si>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</si>
  <si>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</si>
  <si>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</si>
  <si>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</si>
  <si>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</si>
  <si>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</si>
  <si>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</si>
  <si>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</si>
  <si>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</si>
  <si>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</si>
  <si>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</si>
  <si>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</si>
  <si>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</si>
  <si>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</si>
  <si>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</si>
  <si>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</si>
  <si>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</si>
  <si>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</si>
  <si>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</si>
  <si>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</si>
  <si>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</si>
  <si>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</si>
  <si>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</si>
  <si>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</si>
  <si>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</si>
  <si>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</si>
  <si>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</si>
  <si>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</si>
  <si>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</si>
  <si>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</si>
  <si>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</si>
  <si>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</si>
  <si>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</si>
  <si>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</si>
  <si>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</si>
  <si>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</si>
  <si>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</si>
  <si>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</si>
  <si>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</si>
  <si>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</si>
  <si>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</si>
  <si>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</si>
  <si>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</si>
  <si>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</si>
  <si>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</si>
  <si>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</si>
  <si>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</si>
  <si>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</si>
  <si>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</si>
  <si>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</si>
  <si>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</si>
  <si>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</si>
  <si>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</si>
  <si>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</si>
  <si>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</si>
  <si>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</si>
  <si>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</si>
  <si>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</si>
  <si>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</si>
  <si>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</si>
  <si>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</si>
  <si>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</si>
  <si>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</si>
  <si>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</si>
  <si>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</si>
  <si>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</si>
  <si>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</si>
  <si>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</si>
  <si>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</si>
  <si>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</si>
  <si>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</si>
  <si>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</si>
  <si>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</si>
  <si>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</si>
  <si>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</si>
  <si>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</si>
  <si>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</si>
  <si>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</si>
  <si>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</si>
  <si>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</si>
  <si>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</si>
  <si>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</si>
  <si>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</si>
  <si>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</si>
  <si>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</si>
  <si>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</si>
  <si>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</si>
  <si>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</si>
  <si>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</si>
  <si>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</si>
  <si>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</si>
  <si>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</si>
  <si>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</si>
  <si>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</si>
  <si>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</si>
  <si>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</si>
  <si>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</si>
  <si>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</si>
  <si>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</si>
  <si>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</si>
  <si>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</si>
  <si>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</si>
  <si>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</si>
  <si>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</si>
  <si>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</si>
  <si>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</si>
  <si>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</si>
  <si>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</si>
  <si>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</si>
  <si>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</si>
  <si>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</si>
  <si>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</si>
  <si>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</si>
  <si>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</si>
  <si>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</si>
  <si>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</si>
  <si>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</si>
  <si>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</si>
  <si>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</si>
  <si>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</si>
  <si>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</si>
  <si>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</si>
  <si>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</si>
  <si>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</si>
  <si>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</si>
  <si>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</si>
  <si>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</si>
  <si>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</si>
  <si>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</si>
  <si>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</si>
  <si>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</si>
  <si>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</si>
  <si>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</si>
  <si>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</si>
  <si>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</si>
  <si>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</si>
  <si>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</si>
  <si>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</si>
  <si>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</si>
  <si>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</si>
  <si>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</si>
  <si>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</si>
  <si>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</si>
  <si>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</si>
  <si>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</si>
  <si>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</si>
  <si>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</si>
  <si>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</si>
  <si>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</si>
  <si>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</si>
  <si>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</si>
  <si>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</si>
  <si>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</si>
  <si>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</si>
  <si>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</si>
  <si>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</si>
  <si>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</si>
  <si>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</si>
  <si>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</si>
  <si>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</si>
  <si>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</si>
  <si>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</si>
  <si>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</si>
  <si>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</si>
  <si>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</si>
  <si>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</si>
  <si>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</si>
  <si>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</si>
  <si>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</si>
  <si>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</si>
  <si>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</si>
  <si>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</si>
  <si>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</si>
  <si>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</si>
  <si>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</si>
  <si>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</si>
  <si>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</si>
  <si>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</si>
  <si>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</si>
  <si>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</si>
  <si>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</si>
  <si>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</si>
  <si>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</si>
  <si>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</si>
  <si>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</si>
  <si>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</si>
  <si>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</si>
  <si>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</si>
  <si>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</si>
  <si>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</si>
  <si>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</si>
  <si>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</si>
  <si>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</si>
  <si>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</si>
  <si>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</si>
  <si>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</si>
  <si>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</si>
  <si>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</si>
  <si>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</si>
  <si>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</si>
  <si>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</si>
  <si>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</si>
  <si>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</si>
  <si>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</si>
  <si>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</si>
  <si>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</si>
  <si>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</si>
  <si>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</si>
  <si>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</si>
  <si>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</si>
  <si>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</si>
  <si>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</si>
  <si>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</si>
  <si>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</si>
  <si>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</si>
  <si>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</si>
  <si>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</si>
  <si>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</si>
  <si>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</si>
  <si>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</si>
  <si>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</si>
  <si>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</si>
  <si>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</si>
  <si>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</si>
  <si>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</si>
  <si>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</si>
  <si>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</si>
  <si>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</si>
  <si>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</si>
  <si>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</si>
  <si>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</si>
  <si>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</si>
  <si>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</si>
  <si>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</si>
  <si>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</si>
  <si>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</si>
  <si>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</si>
  <si>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</si>
  <si>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</si>
  <si>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</si>
  <si>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</si>
  <si>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</si>
  <si>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</si>
  <si>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</si>
  <si>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</si>
  <si>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</si>
  <si>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</si>
  <si>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</si>
  <si>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</si>
  <si>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</si>
  <si>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</si>
  <si>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</si>
  <si>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</si>
  <si>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</si>
  <si>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</si>
  <si>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</si>
  <si>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</si>
  <si>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</si>
  <si>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</si>
  <si>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</si>
  <si>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</si>
  <si>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</si>
  <si>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</si>
  <si>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</si>
  <si>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</si>
  <si>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</si>
  <si>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</si>
  <si>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</si>
  <si>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</si>
  <si>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</si>
  <si>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</si>
  <si>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</si>
  <si>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</si>
  <si>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</si>
  <si>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</si>
  <si>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</si>
  <si>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</si>
  <si>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</si>
  <si>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</si>
  <si>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</si>
  <si>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</si>
  <si>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</si>
  <si>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</si>
  <si>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</si>
  <si>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</si>
  <si>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</si>
  <si>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</si>
  <si>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</si>
  <si>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</si>
  <si>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</si>
  <si>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</si>
  <si>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</si>
  <si>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</si>
  <si>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</si>
  <si>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</si>
  <si>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</si>
  <si>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</si>
  <si>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</si>
  <si>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</si>
  <si>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</si>
  <si>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</si>
  <si>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</si>
  <si>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</si>
  <si>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</si>
  <si>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</si>
  <si>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</si>
  <si>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</si>
  <si>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</si>
  <si>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</si>
  <si>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</si>
  <si>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</si>
  <si>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</si>
  <si>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</si>
  <si>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</si>
  <si>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</si>
  <si>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</si>
  <si>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</si>
  <si>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</si>
  <si>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</si>
  <si>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</si>
  <si>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</si>
  <si>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</si>
  <si>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</si>
  <si>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</si>
  <si>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</si>
  <si>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</si>
  <si>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</si>
  <si>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</si>
  <si>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</si>
  <si>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</si>
  <si>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</si>
  <si>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</si>
  <si>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</si>
  <si>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</si>
  <si>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</si>
  <si>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</si>
  <si>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</si>
  <si>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</si>
  <si>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</si>
  <si>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</si>
  <si>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</si>
  <si>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</si>
  <si>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</si>
  <si>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</si>
  <si>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</si>
  <si>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</si>
  <si>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</si>
  <si>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</si>
  <si>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</si>
  <si>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</si>
  <si>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</si>
  <si>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</si>
  <si>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</si>
  <si>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</si>
  <si>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</si>
  <si>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</si>
  <si>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</si>
  <si>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</si>
  <si>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</si>
  <si>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</si>
  <si>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</si>
  <si>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</si>
  <si>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</si>
  <si>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</si>
  <si>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</si>
  <si>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</si>
  <si>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</si>
  <si>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</si>
  <si>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</si>
  <si>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</si>
  <si>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</si>
  <si>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</si>
  <si>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</si>
  <si>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</si>
  <si>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</si>
  <si>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</si>
  <si>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</si>
  <si>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</si>
  <si>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</si>
  <si>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</si>
  <si>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</si>
  <si>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</si>
  <si>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</si>
  <si>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</si>
  <si>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</si>
  <si>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</si>
  <si>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</si>
  <si>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</si>
  <si>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</si>
  <si>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</si>
  <si>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</si>
  <si>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</si>
  <si>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</si>
  <si>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</si>
  <si>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</si>
  <si>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</si>
  <si>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</si>
  <si>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</si>
  <si>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</si>
  <si>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</si>
  <si>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</si>
  <si>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</si>
  <si>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</si>
  <si>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</si>
  <si>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</si>
  <si>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</si>
  <si>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</si>
  <si>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</si>
  <si>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</si>
  <si>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</si>
  <si>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</si>
  <si>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</si>
  <si>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</si>
  <si>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</si>
  <si>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</si>
  <si>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</si>
  <si>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</si>
  <si>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</si>
  <si>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</si>
  <si>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</si>
  <si>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</si>
  <si>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</si>
  <si>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</si>
  <si>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</si>
  <si>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</si>
  <si>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</si>
  <si>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</si>
  <si>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</si>
  <si>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</si>
  <si>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</si>
  <si>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</si>
  <si>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</si>
  <si>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</si>
  <si>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</si>
  <si>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</si>
  <si>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</si>
  <si>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</si>
  <si>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</si>
  <si>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</si>
  <si>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</si>
  <si>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</si>
  <si>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</si>
  <si>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</si>
  <si>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</si>
  <si>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</si>
  <si>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</si>
  <si>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</si>
  <si>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</si>
  <si>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</si>
  <si>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</si>
  <si>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</si>
  <si>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</si>
  <si>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</si>
  <si>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</si>
  <si>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</si>
  <si>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</si>
  <si>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</si>
  <si>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</si>
  <si>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</si>
  <si>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</si>
  <si>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</si>
  <si>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</si>
  <si>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</si>
  <si>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</si>
  <si>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</si>
  <si>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</si>
  <si>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</si>
  <si>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</si>
  <si>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</si>
  <si>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</si>
  <si>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</si>
  <si>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</si>
  <si>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</si>
  <si>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</si>
  <si>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</si>
  <si>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</si>
  <si>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</si>
  <si>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</si>
  <si>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</si>
  <si>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</si>
  <si>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</si>
  <si>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</si>
  <si>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</si>
  <si>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</si>
  <si>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</si>
  <si>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</si>
  <si>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</si>
  <si>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</si>
  <si>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</si>
  <si>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</si>
  <si>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</si>
  <si>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</si>
  <si>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</si>
  <si>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</si>
  <si>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</si>
  <si>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</si>
  <si>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</si>
  <si>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</si>
  <si>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</si>
  <si>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</si>
  <si>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</si>
  <si>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</si>
  <si>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</si>
  <si>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</si>
  <si>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</si>
  <si>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</si>
  <si>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</si>
  <si>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</si>
  <si>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</si>
  <si>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</si>
  <si>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</si>
  <si>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</si>
  <si>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</si>
  <si>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</si>
  <si>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</si>
  <si>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</si>
  <si>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</si>
  <si>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</si>
  <si>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</si>
  <si>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</si>
  <si>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</si>
  <si>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</si>
  <si>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</si>
  <si>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</si>
  <si>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</si>
  <si>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</si>
  <si>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</si>
  <si>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</si>
  <si>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</si>
  <si>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</si>
  <si>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</si>
  <si>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</si>
  <si>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</si>
  <si>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</si>
  <si>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</si>
  <si>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</si>
  <si>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</si>
  <si>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</si>
  <si>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</si>
  <si>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</si>
  <si>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</si>
  <si>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</si>
  <si>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</si>
  <si>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</si>
  <si>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</si>
  <si>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</si>
  <si>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</si>
  <si>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</si>
  <si>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</si>
  <si>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</si>
  <si>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</si>
  <si>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</si>
  <si>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</si>
  <si>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</si>
  <si>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</si>
  <si>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</si>
  <si>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</si>
  <si>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</si>
  <si>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</si>
  <si>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</si>
  <si>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</si>
  <si>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</si>
  <si>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</si>
  <si>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</si>
  <si>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</si>
  <si>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</si>
  <si>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</si>
  <si>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</si>
  <si>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</si>
  <si>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</si>
  <si>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</si>
  <si>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</si>
  <si>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</si>
  <si>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</si>
  <si>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</si>
  <si>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</si>
  <si>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</si>
  <si>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</si>
  <si>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</si>
  <si>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</si>
  <si>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</si>
  <si>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</si>
  <si>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</si>
  <si>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</si>
  <si>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</si>
  <si>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</si>
  <si>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</si>
  <si>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</si>
  <si>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</si>
  <si>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</si>
  <si>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</si>
  <si>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</si>
  <si>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</si>
  <si>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</si>
  <si>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</si>
  <si>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</si>
  <si>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</si>
  <si>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</si>
  <si>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</si>
  <si>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</si>
  <si>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</si>
  <si>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</si>
  <si>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</si>
  <si>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</si>
  <si>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</si>
  <si>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</si>
  <si>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</si>
  <si>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</si>
  <si>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</si>
  <si>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</si>
  <si>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</si>
  <si>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</si>
  <si>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</si>
  <si>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</si>
  <si>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</si>
  <si>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</si>
  <si>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</si>
  <si>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</si>
  <si>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</si>
  <si>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</si>
  <si>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</si>
  <si>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</si>
  <si>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</si>
  <si>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</si>
  <si>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</si>
  <si>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</si>
  <si>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</si>
  <si>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</si>
  <si>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</si>
  <si>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</si>
  <si>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</si>
  <si>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</si>
  <si>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</si>
  <si>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</si>
  <si>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</si>
  <si>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</si>
  <si>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</si>
  <si>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</si>
  <si>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</si>
  <si>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</si>
  <si>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</si>
  <si>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</si>
  <si>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</si>
  <si>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</si>
  <si>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</si>
  <si>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</si>
  <si>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</si>
  <si>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</si>
  <si>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</si>
  <si>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</si>
  <si>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</si>
  <si>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</si>
  <si>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</si>
  <si>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</si>
  <si>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</si>
  <si>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</si>
  <si>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</si>
  <si>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</si>
  <si>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</si>
  <si>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</si>
  <si>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</si>
  <si>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</si>
  <si>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</si>
  <si>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</si>
  <si>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</si>
  <si>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</si>
  <si>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</si>
  <si>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</si>
  <si>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</si>
  <si>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</si>
  <si>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</si>
  <si>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</si>
  <si>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</si>
  <si>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</si>
  <si>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</si>
  <si>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</si>
  <si>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</si>
  <si>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</si>
  <si>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</si>
  <si>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</si>
  <si>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</si>
  <si>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</si>
  <si>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</si>
  <si>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</si>
  <si>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</si>
  <si>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</si>
  <si>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</si>
  <si>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</si>
  <si>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</si>
  <si>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</si>
  <si>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</si>
  <si>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</si>
  <si>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</si>
  <si>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</si>
  <si>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</si>
  <si>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</si>
  <si>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</si>
  <si>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</si>
  <si>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</si>
  <si>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</si>
  <si>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</si>
  <si>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</si>
  <si>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</si>
  <si>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</si>
  <si>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</si>
  <si>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</si>
  <si>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</si>
  <si>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</si>
  <si>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</si>
  <si>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</si>
  <si>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</si>
  <si>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</si>
  <si>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</si>
  <si>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</si>
  <si>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</si>
  <si>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</si>
  <si>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</si>
  <si>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</si>
  <si>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</si>
  <si>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</si>
  <si>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</si>
  <si>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</si>
  <si>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</si>
  <si>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</si>
  <si>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</si>
  <si>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</si>
  <si>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</si>
  <si>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</si>
  <si>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</si>
  <si>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</si>
  <si>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</si>
  <si>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</si>
  <si>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</si>
  <si>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</si>
  <si>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</si>
  <si>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</si>
  <si>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</si>
  <si>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</si>
  <si>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</si>
  <si>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</si>
  <si>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</si>
  <si>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</si>
  <si>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</si>
  <si>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</si>
  <si>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</si>
  <si>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</si>
  <si>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</si>
  <si>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</si>
  <si>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</si>
  <si>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</si>
  <si>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</si>
  <si>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</si>
  <si>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</si>
  <si>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</si>
  <si>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</si>
  <si>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</si>
  <si>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</si>
  <si>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</si>
  <si>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</si>
  <si>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</si>
  <si>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</si>
  <si>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</si>
  <si>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</si>
  <si>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</si>
  <si>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</si>
  <si>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</si>
  <si>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</si>
  <si>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</si>
  <si>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</si>
  <si>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</si>
  <si>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</si>
  <si>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</si>
  <si>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</si>
  <si>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</si>
  <si>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</si>
  <si>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</si>
  <si>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</si>
  <si>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</si>
  <si>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</si>
  <si>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</si>
  <si>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</si>
  <si>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</si>
  <si>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</si>
  <si>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</si>
  <si>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</si>
  <si>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</si>
  <si>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</si>
  <si>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</si>
  <si>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</si>
  <si>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</si>
  <si>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</si>
  <si>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</si>
  <si>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</si>
  <si>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</si>
  <si>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</si>
  <si>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</si>
  <si>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</si>
  <si>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</si>
  <si>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</si>
  <si>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</si>
  <si>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</si>
  <si>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</si>
  <si>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</si>
  <si>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</si>
  <si>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</si>
  <si>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</si>
  <si>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</si>
  <si>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</si>
  <si>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</si>
  <si>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</si>
  <si>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</si>
  <si>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</si>
  <si>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</si>
  <si>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</si>
  <si>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</si>
  <si>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</si>
  <si>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</si>
  <si>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</si>
  <si>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</si>
  <si>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</si>
  <si>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</si>
  <si>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</si>
  <si>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</si>
  <si>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</si>
  <si>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</si>
  <si>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</si>
  <si>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</si>
  <si>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</si>
  <si>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</si>
  <si>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</si>
  <si>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</si>
  <si>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</si>
  <si>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</si>
  <si>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</si>
  <si>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</si>
  <si>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</si>
  <si>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</si>
  <si>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</si>
  <si>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</si>
  <si>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</si>
  <si>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</si>
  <si>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</si>
  <si>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</si>
  <si>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</si>
  <si>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</si>
  <si>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</si>
  <si>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</si>
  <si>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</si>
  <si>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</si>
  <si>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</si>
  <si>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</si>
  <si>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</si>
  <si>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</si>
  <si>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</si>
  <si>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</si>
  <si>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</si>
  <si>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</si>
  <si>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</si>
  <si>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</si>
  <si>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</si>
  <si>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</si>
  <si>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</si>
  <si>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</si>
  <si>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</si>
  <si>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</si>
  <si>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</si>
  <si>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</si>
  <si>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</si>
  <si>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</si>
  <si>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</si>
  <si>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</si>
  <si>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</si>
  <si>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</si>
  <si>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</si>
  <si>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</si>
  <si>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</si>
  <si>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</si>
  <si>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</si>
  <si>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</si>
  <si>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</si>
  <si>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</si>
  <si>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</si>
  <si>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</si>
  <si>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</si>
  <si>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</si>
  <si>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</si>
  <si>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</si>
  <si>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</si>
  <si>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</si>
  <si>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</si>
  <si>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</si>
  <si>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</si>
  <si>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</si>
  <si>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</si>
  <si>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</si>
  <si>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</si>
  <si>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</si>
  <si>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</si>
  <si>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</si>
  <si>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</si>
  <si>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</si>
  <si>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</si>
  <si>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</si>
  <si>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</si>
  <si>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</si>
  <si>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</si>
  <si>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</si>
  <si>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</si>
  <si>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</si>
  <si>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</si>
  <si>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</si>
  <si>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</si>
  <si>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</si>
  <si>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</si>
  <si>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</si>
  <si>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</si>
  <si>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</si>
  <si>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</si>
  <si>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</si>
  <si>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</si>
  <si>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</si>
  <si>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</si>
  <si>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</si>
  <si>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</si>
  <si>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</si>
  <si>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</si>
  <si>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</si>
  <si>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</si>
  <si>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</si>
  <si>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</si>
  <si>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</si>
  <si>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</si>
  <si>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</si>
  <si>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</si>
  <si>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</si>
  <si>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</si>
  <si>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</si>
  <si>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</si>
  <si>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</si>
  <si>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</si>
  <si>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</si>
  <si>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</si>
  <si>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</si>
  <si>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</si>
  <si>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</si>
  <si>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</si>
  <si>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</si>
  <si>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</si>
  <si>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</si>
  <si>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</si>
  <si>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</si>
  <si>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</si>
  <si>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</si>
  <si>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</si>
  <si>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</si>
  <si>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</si>
  <si>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 xml:space="preserve">TOTAL  OTRAS FUENTES </t>
  </si>
  <si>
    <t>INFORMACIÓN GENERAL DEL AJUSTE</t>
  </si>
  <si>
    <t>Variable</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</si>
  <si>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</si>
  <si>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</si>
  <si>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</si>
  <si>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</si>
  <si>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</si>
  <si>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</si>
  <si>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</si>
  <si>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</si>
  <si>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</si>
  <si>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</si>
  <si>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</si>
  <si>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</si>
  <si>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</si>
  <si>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</si>
  <si>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</si>
  <si>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</si>
  <si>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</si>
  <si>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</si>
  <si>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</si>
  <si>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</si>
  <si>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</si>
  <si>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</si>
  <si>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</si>
  <si>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</si>
  <si>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</si>
  <si>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</si>
  <si>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</si>
  <si>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</si>
  <si>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</si>
  <si>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</si>
  <si>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</si>
  <si>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</si>
  <si>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</si>
  <si>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</si>
  <si>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</si>
  <si>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</si>
  <si>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</si>
  <si>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</si>
  <si>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</si>
  <si>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</si>
  <si>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</si>
  <si>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</si>
  <si>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</si>
  <si>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</si>
  <si>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</si>
  <si>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</si>
  <si>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</si>
  <si>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</si>
  <si>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</si>
  <si>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</si>
  <si>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</si>
  <si>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</si>
  <si>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</si>
  <si>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</si>
  <si>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</si>
  <si>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</si>
  <si>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</si>
  <si>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</si>
  <si>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</si>
  <si>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</si>
  <si>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</si>
  <si>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</si>
  <si>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</si>
  <si>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</si>
  <si>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</si>
  <si>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</si>
  <si>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</si>
  <si>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</si>
  <si>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</si>
  <si>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</si>
  <si>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</si>
  <si>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</si>
  <si>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</si>
  <si>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</si>
  <si>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</si>
  <si>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</si>
  <si>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</si>
  <si>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</si>
  <si>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</si>
  <si>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</si>
  <si>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</si>
  <si>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</si>
  <si>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</si>
  <si>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</si>
  <si>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</si>
  <si>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</si>
  <si>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</si>
  <si>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</si>
  <si>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</si>
  <si>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</si>
  <si>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</si>
  <si>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</si>
  <si>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</si>
  <si>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</si>
  <si>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</si>
  <si>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</si>
  <si>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</si>
  <si>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</si>
  <si>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</si>
  <si>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</si>
  <si>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</si>
  <si>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</si>
  <si>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</si>
  <si>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</si>
  <si>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</si>
  <si>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</si>
  <si>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</si>
  <si>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</si>
  <si>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</si>
  <si>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</si>
  <si>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</si>
  <si>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</si>
  <si>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</si>
  <si>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</si>
  <si>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</si>
  <si>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</si>
  <si>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</si>
  <si>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</si>
  <si>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</si>
  <si>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</si>
  <si>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</si>
  <si>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</si>
  <si>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</si>
  <si>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</si>
  <si>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</si>
  <si>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</si>
  <si>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</si>
  <si>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</si>
  <si>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</si>
  <si>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</si>
  <si>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</si>
  <si>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</si>
  <si>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</si>
  <si>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</si>
  <si>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</si>
  <si>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</si>
  <si>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</si>
  <si>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</si>
  <si>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</si>
  <si>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</si>
  <si>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</si>
  <si>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</si>
  <si>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</si>
  <si>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</si>
  <si>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</si>
  <si>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</si>
  <si>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</si>
  <si>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</si>
  <si>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</si>
  <si>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</si>
  <si>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</si>
  <si>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</si>
  <si>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</si>
  <si>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</si>
  <si>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</si>
  <si>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</si>
  <si>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</si>
  <si>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</si>
  <si>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</si>
  <si>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</si>
  <si>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</si>
  <si>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</si>
  <si>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</si>
  <si>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</si>
  <si>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</si>
  <si>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</si>
  <si>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</si>
  <si>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</si>
  <si>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</si>
  <si>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</si>
  <si>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Inclusión de indicadores secundarios</t>
  </si>
  <si>
    <t>c) Indicadores de producto</t>
  </si>
  <si>
    <t>VALIDACIÓN DE PROCEDENCIA DEL AJUSTE</t>
  </si>
  <si>
    <t>No</t>
  </si>
  <si>
    <t>Pregunta</t>
  </si>
  <si>
    <t>Respuesta</t>
  </si>
  <si>
    <t>VALOR TOTAL INICIAL EN VIABILIZACIÓN:</t>
  </si>
  <si>
    <t>Realizar una descripción del proyecto viabilizado y la solicitud del ajuste en estudio:</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</si>
  <si>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</si>
  <si>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</si>
  <si>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</si>
  <si>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</si>
  <si>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</si>
  <si>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</si>
  <si>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</si>
  <si>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</si>
  <si>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</si>
  <si>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</si>
  <si>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</si>
  <si>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</si>
  <si>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</si>
  <si>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</si>
  <si>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</si>
  <si>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</si>
  <si>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</si>
  <si>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</si>
  <si>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</si>
  <si>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</si>
  <si>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</si>
  <si>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</si>
  <si>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</si>
  <si>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Inversion</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</si>
  <si>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</si>
  <si>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</si>
  <si>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</si>
  <si>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</si>
  <si>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</si>
  <si>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</si>
  <si>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</si>
  <si>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</si>
  <si>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</si>
  <si>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</si>
  <si>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</si>
  <si>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</si>
  <si>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</si>
  <si>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</si>
  <si>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</si>
  <si>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</si>
  <si>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</si>
  <si>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La Etapa escoja una de las siguientes opciones: Preinversión, Inversión u Operación - El valor total de las fuentes de financiación debe ser igual al valor total de los costos del proyecto</t>
  </si>
  <si>
    <t>Inversión</t>
  </si>
  <si>
    <t>Operación</t>
  </si>
  <si>
    <t>Preinversión</t>
  </si>
  <si>
    <t>Departamento</t>
  </si>
  <si>
    <t>Municipio</t>
  </si>
  <si>
    <t>Observación (detalle del documento)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</si>
  <si>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</si>
  <si>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</si>
  <si>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</si>
  <si>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VALOR TOTAL DEL PROYECTO CON AJUSTE</t>
  </si>
  <si>
    <t xml:space="preserve">VALOR TOTAL DEL PROYECTO (Todas las fuentes): </t>
  </si>
  <si>
    <t>VALOR CON OTRAS FUENTES DE RECURSOS:</t>
  </si>
  <si>
    <t>VALOR CON RECURSOS DEL SGR:</t>
  </si>
  <si>
    <t xml:space="preserve"> COMPONENTE JURÍDICO:</t>
  </si>
  <si>
    <t>Se deberán analizar las variables a modificar y conceptuar sobre el ajuste para los componentes jurídico, técnico, social, ambiental y financiero.</t>
  </si>
  <si>
    <t>Cambios definidos en el horizonte de ejecución del proyecto</t>
  </si>
  <si>
    <t>Incremento del valor total inicial hasta el 50%</t>
  </si>
  <si>
    <t>Disminución de los montos aprobados</t>
  </si>
  <si>
    <t>b) Valor total del proyecto de inversión</t>
  </si>
  <si>
    <t xml:space="preserve">Indicadores de producto secundarios </t>
  </si>
  <si>
    <t>d) Fuentes de financiación</t>
  </si>
  <si>
    <t>Sustitución de fuentes de financiación  del SGR o diferentes a estas</t>
  </si>
  <si>
    <t>Inclusión de fuentes de financiación  del SGR o diferentes a estas</t>
  </si>
  <si>
    <t>Modificación de las fuentes ya existentes</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</si>
  <si>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</si>
  <si>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</si>
  <si>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</si>
  <si>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</si>
  <si>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</si>
  <si>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</si>
  <si>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</si>
  <si>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</si>
  <si>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</si>
  <si>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</si>
  <si>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</si>
  <si>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</si>
  <si>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</si>
  <si>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</si>
  <si>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</si>
  <si>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</si>
  <si>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</si>
  <si>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</si>
  <si>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</si>
  <si>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</si>
  <si>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</si>
  <si>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</si>
  <si>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</si>
  <si>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</si>
  <si>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</si>
  <si>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</si>
  <si>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</si>
  <si>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</si>
  <si>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De conformidad con lo definido en el artículo 4.5.1.2.5. los documentos soporte para la presentación de solicitudes de ajuste a proyectos aprobados son:</t>
  </si>
  <si>
    <t>ANÁLISIS DE VARIABLES SUSCEPTIBLES DE MODIFICACIÓN A PROYECTOS DE INVERSIÓN APROBADOS.</t>
  </si>
  <si>
    <t>¿La entidad ejecutora  o la que presentó el proyecto de inversión adjuntó los documentos soporte establecidos en el artículo 4.5.1.2.5. del  Acuerdo Único de Comisión Rectora para la creación y el registro del ajuste en el Banco de Proyectos de Inversión del SGR o el aplicativo dispuesto por el Departamento Nacional de Planeación y los requeridos según procedimiento para dar trámite a los ajustes?</t>
  </si>
  <si>
    <t>AJUSTE PARA PROYECTOS DE INVERSIÓN FINANCIADOS O COFINANCIADOS CON RECURSOS DEL SISTEMA GENERAL DE REGALÍAS APROBADOS</t>
  </si>
  <si>
    <t>¿El ajuste es presentado por la entidad designada para la ejecución?</t>
  </si>
  <si>
    <t>COMPONENTE TÉCNICO:</t>
  </si>
  <si>
    <t>COMPONENTE SOCIAL:</t>
  </si>
  <si>
    <t>COMPONENTE AMBIENTAL:</t>
  </si>
  <si>
    <t>COMPONENTE FINANCIERO:</t>
  </si>
  <si>
    <t>Preguntas generales para cargue y registro de ajuste</t>
  </si>
  <si>
    <t xml:space="preserve">Observación adicional. </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</si>
  <si>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</si>
  <si>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2.	 Cuando la solicitud de ajuste verse sobre modificación del valor total del proyecto o fuentes de financiación:</t>
  </si>
  <si>
    <t xml:space="preserve">3. 	Cuando los ajustes estén relacionados con el cambio de ejecutor o cambio de instancia designada para adelantar la contratación de la interventoría de las que tratan los literales e) y f) del artículo 4.5.1.2.1 del presente Acuerdo, deberán presentarse los siguientes documentos: </t>
  </si>
  <si>
    <t xml:space="preserve">a)	 Solicitud del representante legal de la entidad que haya presentado el proyecto de inversión dirigida a la secretaría técnica u oficina de planeación o la que haga sus veces de la entidad o instancia que aprobó el proyecto de inversión, en la cual sustente los motivos técnicos, financieros y jurídicos que soportan la necesidad del cambio, así como la justificación de la capacidad técnica e idoneidad de la entidad propuesta para reemplazar a la entidad ejecutora o a la instancia designada para adelantar la contratación de la interventoría que fue definida inicialmente por la instancia o entidad que aprobó el proyecto de inversión. </t>
  </si>
  <si>
    <t xml:space="preserve">b)	 Certificación suscrita por el representante legal de la entidad designada como ejecutora del proyecto de inversión o de la instancia designada para adelantar la contratación de la interventoría, donde manifieste que no ha expedido el acto administrativo que ordena la apertura del proceso de selección o el acto administrativo unilateral que decreta el gasto o documento que haga sus veces en atención a la naturaleza del ejecutor, con cargo a los recursos del proyecto de inversión. No aplicará este requisito en los casos en el ejecutor no haya aceptado la designación. </t>
  </si>
  <si>
    <t>c)	 Comunicación suscrita por el representante legal de la entidad propuesta para ser designada como ejecutora del proyecto de inversión, o por el representante legal de la instancia propuesta para adelantar la contratación de la interventoría, dirigida a la instancia de aprobación del ajuste, en la que manifieste el interés y la voluntad de aceptar dicha designación.</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</si>
  <si>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</si>
  <si>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 xml:space="preserve">DOCUMENTOS SOPORTE PARA PRESENTACIÓN DE SOLICITUDES DE AJUSTES </t>
  </si>
  <si>
    <t>INSTANCIA/ENTIDAD VIABILIZADORA:</t>
  </si>
  <si>
    <t>CONCEPTO DEL AJUSTE</t>
  </si>
  <si>
    <t>RESULTADO DEL CONCEPTO DEL  AJUSTE</t>
  </si>
  <si>
    <t>EMISOR DEL CONCEPTO DE AJUSTE</t>
  </si>
  <si>
    <t>* Para los proyectos de inversión aprobados por el OCAD CTeI, el concepto del ajuste del que trata el numeral 3 del artículo 4.5.1.2.3. del presente Acuerdo, deberá ser emitido por el ejecutor del proyecto de inversión utilizando el formato señalado en el presente artículo y remitido a la secretaría técnica al momento de la solicitud de creación del ajuste.
**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***Cuando el ajuste verse sobre cambio de ejecutor o de instancia designada para adelantar la contratación de la interventoría o la designada para la vigilancia de la correcta ejecución de OCAD Paz y CTeI  no se requerirá concepto del ajuste del que trata el numeral 3 del presente artículo para su decisión.</t>
  </si>
  <si>
    <t>El concepto de ajuste del que trata el artículo 4.5.1.2.4. del Acuerdo Único de Comisión Rectora, deberá ser emitido por la entidad o instancia responsable dentro de los doce (12) días hábiles siguientes a la solicitud, para lo cual deberá hacer uso del formato que para el efecto defina el Departamento Nacional de Planeación, el cual será suscrito y remitido en formato PDF a la secretaría técnica u oficina de planeación o la que haga sus veces para que realice el cargue correspondiente en el Banco de Proyectos de Inversión del SGR o aplicativo dispuesto por el Departamento Nacional de Planeación.</t>
  </si>
  <si>
    <t xml:space="preserve">Sección II: AJUSTES A PROYECTOS DE INVERSIÓN APROBADOS - Deben ser decididos por la entidad o instancia que aprobó el proyecto de inversión soportados en un Concepto de Ajuste emitido por la entidad o instancia que emitió concepto para aprobación o viabilizó. </t>
  </si>
  <si>
    <t>Responsable de la identificación del ajuste de acuerdo con el numeral 1 del Artículo 4.5.1.2.3.  del Acuerdo Único de Comisión Rectora</t>
  </si>
  <si>
    <t xml:space="preserve">**** Una vez se cuente con concepto del ajuste, la entidad o instancia que aprobó el proyecto de inversión analizará y decidirá sobre la solicitud de ajuste, esta decisión deberá ser consignada en un acto administrativo
**** * Cuando un proyecto de inversión haya sido cofinanciado con diversas fuentes de financiación y requiera ajustar el valor total del proyecto o las fuentes de financiación, todas las entidades o instancias que aporten recursos al proyecto de inversión deberán aprobar el respectivo ajuste, atendiendo el orden establecido en el parágrafo 2 del artículo 4.4.2. del presente Acuerdo.
****** Cuando un proyecto de inversión haya sido cofinanciado con diversas fuentes de financiación y requiera ajuste de cambio de ejecutor, la entidad o instancia que lo designó será la responsable de decidir sobre este ajuste, en atención a lo dispuesto en el parágrafo 2 del artículo 4.4.4. del presente Acuerdo.
</t>
  </si>
  <si>
    <t>e)	 Ejecutor. 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</si>
  <si>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a)	 Actividades y costos. Procederá cuando la modificación esté orientada a: 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</si>
  <si>
    <r>
      <rPr>
        <b/>
        <sz val="8"/>
        <rFont val="Arial Narrow"/>
        <family val="2"/>
      </rP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Nota 4</t>
    </r>
    <r>
      <rPr>
        <sz val="8"/>
        <rFont val="Arial Narrow"/>
        <family val="2"/>
      </rPr>
      <t>. De conformidad con lo definido en el Artículo 4.5.1.2.6.  del Acuerdo Único de Comisión Rectora que versa sobre cambios en las condiciones de ejecución respecto a los beneficiarios del proyecto de inversión, se establece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</si>
  <si>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 xml:space="preserve">De conformidad con el artículo 4.5.1.2.4. del Acuerdo Único de Comisión Rectora, el concepto del ajuste será solicitado por las secretarías técnicas de los OCAD Paz o Regional u oficina de planeación o la que haga sus veces, teniendo en cuenta las reglas: 
</t>
    </r>
    <r>
      <rPr>
        <sz val="9"/>
        <rFont val="Arial Narrow"/>
        <family val="2"/>
      </rPr>
      <t>a)	 Para los proyectos de inversión que para su decisión requirieron Concepto Técnico Único Sectorial, el concepto del ajuste será solicitado a la entidad que lo haya expedido.
b)	 Para los proyectos de inversión que para su decisión no contempló un Concepto Técnico Único Sectorial, el concepto de ajuste deberá ser solicitado a la entidad que viabilizó el proyecto de inversión.</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</si>
  <si>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</si>
  <si>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Representante Legal (o delegado) entidad que emitió CTUS/Viabilizó/Ejecutor del proyecto de inversión (incluye CTeI)
</t>
    </r>
    <r>
      <rPr>
        <b/>
        <sz val="8"/>
        <color rgb="FFC00000"/>
        <rFont val="Arial Narrow"/>
        <family val="2"/>
      </rPr>
      <t>(OBLIGATORIO)</t>
    </r>
  </si>
  <si>
    <r>
      <rPr>
        <b/>
        <sz val="10"/>
        <color theme="4" tint="-0.499984740745262"/>
        <rFont val="Arial Narrow"/>
        <family val="2"/>
      </rPr>
      <t>REFERENTES NORMATIVOS</t>
    </r>
    <r>
      <rPr>
        <b/>
        <sz val="10"/>
        <rFont val="Arial Narrow"/>
        <family val="2"/>
      </rPr>
      <t xml:space="preserve">
Ley 2056 de 2020: Artículos 4, 5, 6, 35, 37,54,5,  57 y 84
Decreto 1821 de 2020: Artículo 1.2.1.2.14. (Modificado y adicionado por el Art. 6 del Decreto 1142 de 2021);  1.2.2.2.1. ( Modificado por el Art. 9 del Decreto 625 de 2022 y el Art. 13 del Decreto 1142 de 2021) y Art. 1.2.4.2.1. (Adicionado por el por el Art. 11 Del Decreto 625 de 2022).
</t>
    </r>
    <r>
      <rPr>
        <b/>
        <sz val="10"/>
        <color theme="4" tint="-0.499984740745262"/>
        <rFont val="Arial Narrow"/>
        <family val="2"/>
      </rPr>
      <t>Acuerdo Único del SGR o normas que lo modifiquen, aclaren, adicionen o sustituyan.</t>
    </r>
  </si>
  <si>
    <t>¿La información que soporta el ajuste se encuentra alojada en el aplicativo dispuesto por el DNP?</t>
  </si>
  <si>
    <t xml:space="preserve">2. ¿Las modificaciones introducidas  cambian el alcance del proyecto de inversión? </t>
  </si>
  <si>
    <t>3. ¿Las modificaciones introducidas al proyecto de inversión alteran su viabilidad inicial?</t>
  </si>
  <si>
    <t>Aplica/No aplica Requisito</t>
  </si>
  <si>
    <t>Si Aplica</t>
  </si>
  <si>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Acuerdo Único de Comisión Rectora. 
</t>
    </r>
  </si>
  <si>
    <t xml:space="preserve">c) Carta de aceptación de los ajustes propuestos, suscrita por los representantes legales o autoridades competentes de las demás entidades que cofinancian el proyecto de inversión. </t>
  </si>
  <si>
    <t xml:space="preserve">Perfil técnico que realizó concepto: </t>
  </si>
  <si>
    <t>GUÍA PARA LA IDENTIFICACIÓN DE TRÁMITES DE AJUSTES ACUERDO ÚNICO DE COMISIÓN RECTORA-F4.2
Trámite para los ajustes que deben ser decididos por la entidad o instancia que aprobó el proyecto de inversión
(Numeral 1 del Artículo 4.5.1.2.3. del Acuerdo Único de Comisión Rectora)</t>
  </si>
  <si>
    <r>
      <rPr>
        <b/>
        <sz val="9"/>
        <color theme="1"/>
        <rFont val="Arial Narrow"/>
        <family val="2"/>
      </rPr>
      <t>*Nota</t>
    </r>
    <r>
      <rPr>
        <sz val="9"/>
        <color theme="1"/>
        <rFont val="Arial Narrow"/>
        <family val="2"/>
      </rPr>
      <t>: El estado del proyecto debe coincidir entre las decisiones de la instancia de aprobación y la información de aplicativos del DNP.</t>
    </r>
  </si>
  <si>
    <r>
      <t xml:space="preserve">De conformidad con lo dispuesto en el Artículo 4.5.1.2.3.  </t>
    </r>
    <r>
      <rPr>
        <sz val="10"/>
        <color theme="1"/>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t>
    </r>
  </si>
  <si>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</si>
  <si>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</si>
  <si>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</si>
  <si>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</si>
  <si>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</si>
  <si>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</si>
  <si>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</si>
  <si>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</si>
  <si>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r>
      <rPr>
        <b/>
        <sz val="10"/>
        <color theme="3"/>
        <rFont val="Arial Narrow"/>
        <family val="2"/>
      </rPr>
      <t xml:space="preserve">Para tener en cuenta: </t>
    </r>
    <r>
      <rPr>
        <sz val="10"/>
        <rFont val="Arial Narrow"/>
        <family val="2"/>
      </rPr>
      <t xml:space="preserve">
</t>
    </r>
    <r>
      <rPr>
        <b/>
        <sz val="10"/>
        <color theme="3"/>
        <rFont val="Arial Narrow"/>
        <family val="2"/>
      </rPr>
      <t xml:space="preserve">1. </t>
    </r>
    <r>
      <rPr>
        <b/>
        <sz val="10"/>
        <rFont val="Arial Narrow"/>
        <family val="2"/>
      </rPr>
      <t xml:space="preserve"> </t>
    </r>
    <r>
      <rPr>
        <sz val="10"/>
        <rFont val="Arial Narrow"/>
        <family val="2"/>
      </rPr>
      <t xml:space="preserve">El parágrafo 1 del artículo 4.5.1.2.3. establece: " Cuando se requiera un ajuste de los que trata el presente artículo y el ejecutor no haya sido designado o no haya aceptado su designación, el ajuste deberá ser tramitado por quien presentó el proyecto de inversión. 
</t>
    </r>
    <r>
      <rPr>
        <b/>
        <sz val="10"/>
        <color theme="3"/>
        <rFont val="Arial Narrow"/>
        <family val="2"/>
      </rPr>
      <t>2.</t>
    </r>
    <r>
      <rPr>
        <b/>
        <sz val="10"/>
        <rFont val="Arial Narrow"/>
        <family val="2"/>
      </rPr>
      <t xml:space="preserve"> </t>
    </r>
    <r>
      <rPr>
        <sz val="10"/>
        <rFont val="Arial Narrow"/>
        <family val="2"/>
      </rPr>
      <t>Si la solicitud de creación del ajuste no cumple con la totalidad de los documentos señalados en el artículo 4.5.1.2.5. del presente Acuerdo será devuelta por la secretaría técnica u oficina de planeación o la que haga sus veces, dentro de los tres (3) días hábiles siguientes a la radicación.</t>
    </r>
    <r>
      <rPr>
        <b/>
        <sz val="10"/>
        <rFont val="Arial Narrow"/>
        <family val="2"/>
      </rPr>
      <t xml:space="preserve">
</t>
    </r>
    <r>
      <rPr>
        <b/>
        <sz val="10"/>
        <color theme="3"/>
        <rFont val="Arial Narrow"/>
        <family val="2"/>
      </rPr>
      <t>3</t>
    </r>
    <r>
      <rPr>
        <sz val="10"/>
        <color theme="3"/>
        <rFont val="Arial Narrow"/>
        <family val="2"/>
      </rPr>
      <t xml:space="preserve">. </t>
    </r>
    <r>
      <rPr>
        <sz val="10"/>
        <rFont val="Arial Narrow"/>
        <family val="2"/>
      </rPr>
      <t>Una vez registrado el ajuste, la información del proyecto de inversión quedará actualizada y se podrá continuar con la ejecución del proyecto de inversión</t>
    </r>
  </si>
  <si>
    <r>
      <t xml:space="preserve">De acuerdo con el artículo 4.5.1.2.3. Trámite para los ajustes que deben ser decididos por la entidad o instancia que aprobó el proyecto de inversión:
</t>
    </r>
    <r>
      <rPr>
        <b/>
        <sz val="10"/>
        <color rgb="FF000000"/>
        <rFont val="Arial Narrow"/>
        <family val="2"/>
      </rPr>
      <t>Parágrafo 3°.</t>
    </r>
    <r>
      <rPr>
        <sz val="10"/>
        <color rgb="FF000000"/>
        <rFont val="Arial Narrow"/>
        <family val="2"/>
      </rPr>
      <t xml:space="preserve"> Lo dispuesto en el presente artículo aplicará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t>
    </r>
    <r>
      <rPr>
        <b/>
        <sz val="10"/>
        <color rgb="FF000000"/>
        <rFont val="Arial Narrow"/>
        <family val="2"/>
      </rPr>
      <t>Parágrafo 4°</t>
    </r>
    <r>
      <rPr>
        <sz val="10"/>
        <color rgb="FF000000"/>
        <rFont val="Arial Narrow"/>
        <family val="2"/>
      </rPr>
      <t xml:space="preserve">. Cuando el ajuste verse sobre cambio de ejecutor o de instancia designada para adelantar la contratación de la interventoría o la designada para la vigilancia de la correcta ejecución de la que trata el parágrafo 3° del presente artículo, no se requerirá concepto del ajuste del que trata el numeral 3 del presente artículo para su decisión.
</t>
    </r>
    <r>
      <rPr>
        <b/>
        <sz val="10"/>
        <color rgb="FF000000"/>
        <rFont val="Arial Narrow"/>
        <family val="2"/>
      </rPr>
      <t xml:space="preserve">Parágrafo 5º. </t>
    </r>
    <r>
      <rPr>
        <sz val="10"/>
        <color rgb="FF000000"/>
        <rFont val="Arial Narrow"/>
        <family val="2"/>
      </rPr>
      <t>Para los proyectos de inversión aprobados por el OCAD CTeI, la solicitud de creación del ajuste establecida en el numeral 2 del presente artículo, deberá estar acompañada del concepto del ajuste emitido por el ejecutor del proyecto de inversión utilizando el formato del que trata el artículo 4.5.1.2.4. del presente Acuerdo.</t>
    </r>
  </si>
  <si>
    <t xml:space="preserve">  VARIABLES SUSCEPTIBLES DE MODIFICACIÓN PARA PROYECTOS DE INVERSIÓN APROBADOS.
(Artículo 4.5.1.2.1. Acuerdo Único de Comisión Rectora)</t>
  </si>
  <si>
    <t>Nota 1: De conformidad con lo definido en el Parágrafo 3º del Artículo 4.5.1.2.1. del Acuero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De acuerdo con el artículo 4.5.1.2.3. Trámite para los ajustes que deben ser decididos por la entidad o instancia que aprobó el proyecto de inversión en el Parágrafo 6º. Cuando se apruebe un ajuste que implique un mayor valor de la misma fuente de financiación o de una fuente diferente del proyecto de inversión, el ejecutor deberá realizar las modificaciones en su capítulo presupuestal independiente. Así mismo, la secretaría técnica u oficina de planeación o la que haga sus veces de la instancia o entidad que aprobó el ajuste deberá realizar las modificaciones correspondientes en la asignación presupuestal en el Sistema de Presupuesto y Giro de Regalías (SPGR).
Para los ajustes por reducción del valor de alguna de las fuentes de financiación del proyecto de inversión o cambio del ejecutor, previo a su aprobación, la secretaría técnica u oficina de planeación o la que haga sus veces, de la instancia o entidad a la que corresponda aprobarlo, deberá verificar que el monto sobre el cual se vaya a realizar el ajuste no cuente con el Certificado de Disponibilidad Presupuestal en atención a lo establecido en la parte final del inciso 1 del artículo 1.2.1.2.14 del Decreto Único Reglamentario del SGR. En caso de que exista dicho Certificado de Disponibilidad Presupuestal, deberá solicitarse a la entidad ejecutora su reducción en el Sistema de Presupuesto y Giro de Regalías (SPGR), para proceder a su aprobación.</t>
  </si>
  <si>
    <t>Documentos Soportes</t>
  </si>
  <si>
    <t xml:space="preserve">2. ¿Las modificaciones introducidas el cambian el alcance del proyecto de inversión? </t>
  </si>
  <si>
    <t>1. ¿Las variables presentadas para la modificación al proyecto de inversión se enmarcan dentro de las indicadas en el artículo 4.5.1.1.1. Acuerdo Único de Comisión Rectora, susceptibles de ajustar para proyectos Viabilizados -No aprobados?</t>
  </si>
  <si>
    <t xml:space="preserve">NOMBRE </t>
  </si>
  <si>
    <t>Funcionario de la entidad que presentó el proyecto de inversión/designada ejecutora</t>
  </si>
  <si>
    <t>Número de concepto emitido:</t>
  </si>
  <si>
    <t>Fecha de solicitud de Concepto:</t>
  </si>
  <si>
    <t>Fecha de emisión de Concepto:</t>
  </si>
  <si>
    <t>Aumento o disminución de los costos de las actividades existentes</t>
  </si>
  <si>
    <t>Inclusión de actividades nuevas</t>
  </si>
  <si>
    <t xml:space="preserve">Nota:  El análisis y las observaciones se realizaron con base en el Anexo 2. Guía de identificación de trámites de ajustes para proyectos aprobados remitido por la Entidad que presentó el proyecto de inversión y los respectivos soportes. </t>
  </si>
  <si>
    <t xml:space="preserve">INCREMENTO O DISMINUCIÓN DE RECURSOS AL PROYECTO </t>
  </si>
  <si>
    <r>
      <t xml:space="preserve">CONCEPTO DEL AJUSTE PARA LOS PROYECTOS DE INVERSIÓN APROBADOS QUE DEBEN SER DECIDIDOS POR LA ENTIDAD O INSTANCIA QUE APROBÓ EL PROYECTO DE INVERSIÓN
 (ARTÍCULO  4.5.1.2.3.  ACUERDO ÚNICO DE COMISIÓN RECTORA).
</t>
    </r>
    <r>
      <rPr>
        <sz val="10"/>
        <color theme="3"/>
        <rFont val="Arial Narrow"/>
        <family val="2"/>
      </rPr>
      <t xml:space="preserve">
</t>
    </r>
    <r>
      <rPr>
        <sz val="10"/>
        <color theme="4" tint="-0.499984740745262"/>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
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r>
  </si>
  <si>
    <t>Acuerdo 7/2022</t>
  </si>
  <si>
    <t>AJC/LLS</t>
  </si>
  <si>
    <t xml:space="preserve"> soporte.formatos@dnp.gov.co</t>
  </si>
  <si>
    <t>1. ¿Las variables presentadas para la modificación al proyecto de inversión se enmarcan dentro de las indicadas en el artículo 4.5.1.2.1. Acuerdo Único de Comisión Rectora, susceptibles de ajustar para proyectos aprobados?</t>
  </si>
  <si>
    <t>Asignaciones Directas 20%</t>
  </si>
  <si>
    <t>Asignaciones Directas 5% (anticipadas)</t>
  </si>
  <si>
    <t>TOTAL INCREMENTO/DISMINUCIÓN DE RECURSOS:</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</si>
  <si>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</si>
  <si>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</si>
  <si>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Versión 2 DGP SGR</t>
  </si>
  <si>
    <t>Resultados del Concepto del Ajuste:</t>
  </si>
  <si>
    <t>CONCEPTO NO FAVORABLE</t>
  </si>
  <si>
    <t xml:space="preserve">Cuando los cambios propuestos al proyecto de inversión cambian su alcance (objetivos generales y específicos, los productos y la localización), siendo improcedente el ajuste al proyecto de inversión. En este caso el proyecto pasará al rol de aprobación del ajuste. 
</t>
  </si>
  <si>
    <t>CONCEPTO FAVORABLE</t>
  </si>
  <si>
    <t xml:space="preserve">Cuando los cambios al proyecto de inversión cumplen la totalidad del análisis de los componentes jurídico, técnico, social, ambiental y financiero, siendo procedente el ajuste propuesto.  En este caso el proyecto pasará al rol de aprobación del ajuste. </t>
  </si>
  <si>
    <t>CONCEPTO CON OBSERVACIONES</t>
  </si>
  <si>
    <t xml:space="preserve">Cuando por falta de información o debido a inconsistencias en los documentos que soportan el ajuste presentado al proyecto de inversión, no es posible realizar el análisis integral de los aspectos técnico, social, ambiental, jurídico o financiero y se requiere que la entidad que presentó la solicitud complemente la información. No altera la viabilidad del proyecto y se pueden subsanar las observaciones.  En este caso el proyecto deberá devolverse al estado anterior a la bandeja de la Secretaría técnica, secretaria de planeación o la que haga sus veces o la entidad viabilizadora para que esta a su vez pueda cargar las subsanaciones a las solicitudes de ajustes remitidas por la entidad presentadora del ajuste. </t>
  </si>
  <si>
    <t>Construcción de la primera etapa del proyecto Pavimenta tu Barrio en el Distrito de Turbo</t>
  </si>
  <si>
    <t>Empresa de Desarrollo Urbano y Habitat Sostenible del Distrito de Turbo EDUH TURBO</t>
  </si>
  <si>
    <t>Departamento Antioquia</t>
  </si>
  <si>
    <t>Distrito de Turbo</t>
  </si>
  <si>
    <t>Turbo</t>
  </si>
  <si>
    <t>T</t>
  </si>
  <si>
    <t>Se incrementa el valor de ciento ochenta y seis millones novecientos veintiún mil cuatrocientos cincuenta y dos pesos ($ 186.921.452). Debido a que el tiempo de ejecución de la obra se extendió por diferentes causas como: factor climático, problemáticas de orden público, afectaciones en vías nacionales que dificultaban el correcto desarrollo logístico para efectuar la entrega de materiales e insumos para ejecución de las actividades. Con base a lo anterior se contempló el tiempo de ejecución por un periodo de 12 meses</t>
  </si>
  <si>
    <t>El proyecto aprobado en el año 2021, solicita en el presente ajuste, la actualización de las vigencias
considerando que los tiempos de ejecución se han ampliado debido a las temporadas de lluvias, dificultad en el transporte de insumos y escases en algunos casos de materiales para la construcción de los años 2022 y 2023. Cabe aclarar, que la interventoría es impajaritable, es decir, que no puede
impedirse la supervisión técnica, administrativa, financiera, legal y ambienta de la ejecución de las obras civiles; por ende, se necesita ampliar dichos tiempos por un periodo de dos (2) meses más y tener la correcta finalización de las actividades y la posterior liquidación</t>
  </si>
  <si>
    <t>La fuente de inversión denominada “RECURSOS PROPIOS - Distrito de Turbo” fue aprobada inicialmente por valor de $85.866.452. Por lo que, actualmente se adicionara el valor de $186.921.452, para un total de fuente de inversión de recursos propios, por la suma de $ 272.787.904. Ahora bien, se debe tener en cuenta, que con la interventoría se continuará garantizando la calidad, cumplimiento y eficiencia del proyecto. Dado que, está se encarga de la supervisión técnica, administrativa y financiera, que asegura que el contrato y las condiciones estipuladas en el proyecto se cumplan de manera adecuada. Por lo que, se tiene establecido, pagar estos servicios de forma mensual por valor de $ 93.460.726, por un periodo de dos (2) meses, para un total de $186.921.452. Recursos económicos, que serán asumidos por la fuente de financiación Distrito de Turbo - Recursos Propios.</t>
  </si>
  <si>
    <t>El incremento del valor total aprobado para el proyecto del cual se pasó de 19.000.612.959 a $ 21.470.771.630 en el ajuste 2 y en el ajuste 3 se estima pasar a $21.657.693.082, correspondiente a un incremento entre el ajuste 2 y 3 del 13.87% del valor total inicial aprobado del proyecto, equivalente a $2.657.080.123, inferior al valor definido en el acuerdo antes mencionado; dado que, el incremento por el sistema general de regalías (SGR) es hasta el cincuenta por ciento (50%). No obstante, se aclara que los recursos solicitados para el ajuste #3 serán financiados por la fuente de Recursos Propios del Distrito de Turbo.</t>
  </si>
  <si>
    <r>
      <t xml:space="preserve">Observación: </t>
    </r>
    <r>
      <rPr>
        <sz val="8"/>
        <rFont val="Arial Narrow"/>
        <family val="2"/>
      </rPr>
      <t xml:space="preserve"> Se revisa información enviada por correo electrónico </t>
    </r>
  </si>
  <si>
    <r>
      <t xml:space="preserve">De conformidad con lo dispuesto en el artículo 1.2.1.2.14 del Decreto 1821 de 2020, modificado por el Decreto 1142 de 2021 y el artículo 4.5.1.2.1 del Acuerdo 7 de 2022, el ajuste requerido se encuentra dentro de las variables “Aumento o disminución de los costos de las actividades existentes, Cambios definidos en el horizonte de ejecución del proyecto, Incremento del valor total inicial hasta el 50% y Modificación de las fuentes ya existentes”. Para el presente caso tendrán como resultado el  incremento del valor total aprobado para el proyecto del cual se pasó de $19.000.612.959 a $21.470.771.630 en el ajuste 2 y en el ajuste 3 se estima pasar a $21.657.693.082, correspondiente a un incremento entre el ajuste 2 y 3 del 13.87% del valor total inicial aprobado del proyecto, equivalente a $2.657.080.123, inferior al valor definido en el acuerdo antes mencionado; dado que, el incremento por el sistema general de regalías (SGR) es hasta el cincuenta por ciento (50%). No obstante, se aclara que los recursos solicitados para el ajuste #3 serán financiados por la fuente de Recursos Propios del Distrito de Turbo.
La fuente de inversión denominada “RECURSOS PROPIOS - Distrito de Turbo” fue aprobada inicialmente por valor de </t>
    </r>
    <r>
      <rPr>
        <b/>
        <sz val="8"/>
        <rFont val="Arial Narrow"/>
        <family val="2"/>
      </rPr>
      <t>$85.866.452</t>
    </r>
    <r>
      <rPr>
        <sz val="8"/>
        <rFont val="Arial Narrow"/>
        <family val="2"/>
      </rPr>
      <t xml:space="preserve">. Por lo que, actualmente se adicionara el valor de </t>
    </r>
    <r>
      <rPr>
        <b/>
        <sz val="8"/>
        <rFont val="Arial Narrow"/>
        <family val="2"/>
      </rPr>
      <t>$186.921.452</t>
    </r>
    <r>
      <rPr>
        <sz val="8"/>
        <rFont val="Arial Narrow"/>
        <family val="2"/>
      </rPr>
      <t xml:space="preserve">, para un total de fuente de inversión de recursos propios, por la suma de </t>
    </r>
    <r>
      <rPr>
        <b/>
        <sz val="8"/>
        <rFont val="Arial Narrow"/>
        <family val="2"/>
      </rPr>
      <t>$ 272.787.904</t>
    </r>
    <r>
      <rPr>
        <sz val="8"/>
        <rFont val="Arial Narrow"/>
        <family val="2"/>
      </rPr>
      <t xml:space="preserve">.                                                                                                                                                                                                                                     Es importante recalcar que este ajuste es solo sobre las fuentes recursos del Distrito de Turbo, ya que la fuente de cofinanciación departamental se encuentra correctamente aprobada y en los parámetros establecidos; Para lo cual es importante especificar que con la presente solicitud de ajuste la modificación de valores de financiación en las vigencias de aprobación del proyecto.
</t>
    </r>
  </si>
  <si>
    <t xml:space="preserve">
Archivo revisado cumple con los requerimientos metodológicos Firmado por: CRISTHIAN ARTURO MEDRANO RAMOS, GERENTE EMPRESA DE DESARROLLO URBANO Y HABITAT SOSTENIBLE EDUH TURBO y JOHANA ANDREA CARDENAS VASCO Representante legal, interventoría.  Fecha: 14/11/2024
</t>
  </si>
  <si>
    <t xml:space="preserve">En materia de ajustes, el artículo 1.2.1.2.14 del Decreto 1821 de 2020, modificado por el Decreto 1142 de 2021, dispone que con posterioridad a su registro y hasta antes de su cierre, los proyectos de inversión podrán ser susceptibles de ajuste, siempre y cuando las modificaciones introducidas no cambien el alcance de este, entendido como los objetivos generales y específicos, los productos y la localización. 
Que de conformidad con lo dispuesto en el artículo 1.2.1.2.14 del Decreto 1821 de 2020, modificado por el Decreto 1142 de 2021 y el artículo 4.5.1.2.1 del Acuerdo 7 de 2022, el ajuste requerido se encuentra dentro de las variables “Inclusión de actividades nuevas”, “cambios definidos en el horizonte de ejecución del proyecto”, “Incremento del valor total inicial hasta el 50%” “inclusión de fuentes de financiación del SGR o diferentes a estas”, “Cambios definidos en el horizonte de ejecución del proyecto” y Modificación de las fuentes ya existentes. 
Sin embargo, el Acuerdo 007 de 2022 del SGR estipula que, existen variables susceptibles de modificación entre las cuales se tiene cambio en actividades y costos que para el presente caso, tendrán como resultado el incremento del valor total aprobado para el proyecto del cual se pasó de 19.000.612.959 a $ 21.470.771.630 en el ajuste 2 y en el ajuste 3 se estima pasar a $ 21.657.693.082, correspondiente a un incremento entre el ajuste 2 y 3 del 13.87% del valor total inicial aprobado del proyecto, equivalente a $2.657.080.123, inferior al valor definido en el acuerdo antes mencionado; dado que, el incremento por el sistema general de regalías (SGR) es hasta el cincuenta por ciento (50%). No obstante, se aclara que los recursos solicitados para el ajuste #3 serán financiados por la fuente de Recursos Propios del Distrito de Turbo. 
Así mismo en la Ley 80 de 1993 establece en el parágrafo. En los contratos que celebren las entidades estatales se podrá pactar el pago anticipado y la entrega de anticipos, pero su monto no podrá exceder del cincuenta por ciento (50%) del valor del respectivo contrato, ni podrán adicionarse en más del cincuenta por ciento (50%) de su valor inicial, expresado éste en salarios mínimos legales mensuales. 
</t>
  </si>
  <si>
    <t xml:space="preserve">En cuanto al ajuste solidado es importante indicar que no altera las condiciones inicialmente viabilizadas y aprobadas en el proyecto por tanto a nivel social se cumplirá con el objetivo de garantizar la ejecución de este proyecto por medio del cual se intervendrán 9,031 km que disminuirá los tiempos de desplazamiento de las personas, disminuirá el deterioro de los vehículos y los costos de mantenimiento de los mismo y que en definitiva mejora las condiciones de vida de los habitantes del Distrito de Turbo.   </t>
  </si>
  <si>
    <t xml:space="preserve">El proyecto consiste en la Construcción de la primera etapa del proyecto Pavimenta tu Barrio en el Distrito de Turbo, tiene como alcance la construcción de 9.031km vías urbanas, y se encuentra en un 92% de avance físico (Preliminares, excavaciones, pavimentación, andenes y suministros), esta obra es parte del plan Distrital para mejorar las principales vías de acceso en la comunidad. (Anexo 2. Certificado avance físico y financiero). 
Para la ejecución del presente proyecto se ha cumplido con las especificaciones Técnicas de construcción vigentes y normalizadas por el Ministerio de Transporte, el Instituto nacional de Vías – INVIAS, NORMA INV-2013, la Resolución 0330 de 2017 Reglamento técnico RAS, Normas del Operador del Servicio EPM y con las Especificaciones Técnicas, La zona de estudio se encuentra localizada en el municipio de Turbo, Departamento de Antioquia. 
Las vías que se están ejecutando se encuentran en los siguientes barrios:  El Bosque, Las Delicias, Juan XXIII, Ciudadela Industrial, Jesús Mora. Sin embargo, se enfrentaron algunos desafíos, tales como: La programación de despachos de concreto premezclado con Argos, al ser el único proveedor en la zona durante el último periodo del 2022 e inicios del 2023, la disponibilidad de mixer era muy baja que sumado a la alta demanda por las obras en ejecución retrasaban los vaciados. Lo cual, limito el avance de la obra generando así con el transcurrir del tiempo alza en los precios del acero, salario mínimo, insumos para la construcción y el premezclado. Lo anterior, conllevo a la solicitud de reajuste de valores 3.
No obstante, en la actualidad el fuerte invierno que se ha presentado en diferentes épocas del año 2023 y 2024 ha causado bajo rendimiento de la mano obra en algunas actividades por inconvenientes propios de la zona, dado que las condiciones del terreno no se encuentran aptas para ejecución. (Anexo 3. Cierre total de vías 2023 - 2024) Por lo tanto, estos retrasos incrementaron el tiempo de ejecución del proyecto programados. Para lo cual, la interventoría del proyecto cumplió con el plazo pactado, incluyendo las prórrogas que se hicieron en su debido momento, siendo su fecha de inicio del contrato 01 de noviembre de 2022 y finalización el 31 de Julio de 2024. Sin embargo, se deja claro, que no se dio la continuidad en su momento; dado que, se requería de los recursos económicos que aporta el Distrito de Turbo.
Teniendo en cuenta las generalidades del proyecto de inversión “Construcción de la primera etapa del proyecto Pavimenta tu Barrio en el Distrito de Turbo” con código BPIN 2021058370010, se encuentra incluida la Calle 110 entre carrera 14 y 27, la cual pertenece al barrio Jesús Mora. No obstante, se debe tener en cuenta que la MGA permite una cantidad específica de caracteres, por lo tanto, se indicó (…) para que se diera a entender que continuaba más información de la que allí estaba establecida. 
Se incrementa el valor de ciento ochenta y seis millones novecientos veintiún mil cuatrocientos cincuenta y dos pesos ($ 186.921.452). Debido a que el tiempo de ejecución de la obra se extendió por diferentes causas como: factor climático, problemáticas de orden público, afectaciones en vías nacionales que dificultaban el correcto desarrollo logístico para efectuar la entrega de materiales e insumos para ejecución de las actividades. Con base a lo anterior se contempló el tiempo de ejecución por un periodo de 12 meses. No obstante, las dinámicas de la obra civil han impedido la terminación del proyecto dentro de los plazos contractuales, razón por la cual es necesario extender la duración de la interventoría y por consiguiente los costos que esta acarrea.
 se aumentará el costo de interventoría: Tiene un aumento de $186.921.452. Lo cual, equivale a un 0,87% del costo total del proyecto. Dicho costo aumenta debido a la actualización de los tiempos de ejecución del proyecto y la base salarial de los profesionales, la cual, se regulo con la base salarial del año 2021 y la incorporación en la estructura de costos del presupuesto de los gastos de legalización aplicables a la ejecución del proyecto. (Anexo 6. Cotizaciones)
Sin embargo, el Acuerdo 007 de 2022 del SGR estipula que, existen variables susceptibles de modificación entre las cuales se tiene cambio en actividades y costos que para el presente caso, tendrán como resultado el incremento del valor total aprobado para el proyecto del cual se pasó de 19.000.612.959 a $ 21.470.771.630 en el ajuste 2 y en el ajuste 3 se estima pasar a $ 21.657.693.082, correspondiente a un incremento entre el ajuste 2 y 3 del 13.87% del valor total inicial aprobado del proyecto, equivalente a $2.657.080.123, inferior al valor definido en el acuerdo antes mencionado; dado que, el incremento por el sistema general de regalías (SGR) es hasta el cincuenta por ciento (50%). No obstante, se aclara que los recursos solicitados para el ajuste #3 serán financiados por la fuente de Recursos Propios del Distrito de Turbo.
</t>
  </si>
  <si>
    <t>En cuanto al componente ambiental no afecta para el presupuesto ni los planes de manejo establecidos para garantizar el cumplimiento de la normativa ambiental vigente.
Además, teniendo en cuenta que el tiempo de ejecución será realizado por el plazo contractual inicial y es de vital importancia para la entidad contratante velar por la correcta implementación del urbanismo y garantizar el desarrollo sostenible en cada uno de los proyectos vinculados al crecimiento de la infraestructura del Distrito.</t>
  </si>
  <si>
    <t xml:space="preserve"> De conformidad con lo dispuesto en el artículo 4.5.1.2.1 del Acuerdo 7 de 2022, el ajuste requerido se encuentra dentro de las variables susceptibles de modificación entre las cuales se tiene cambio en actividades y costos que para el presente caso, tendrán como resultado el incremento del valor total aprobado para el proyecto del cual se pasó de $19.000.612.959 a $ 21.470.771.630 en el ajuste 2 y en el ajuste 3 se estima pasar a $ 21.657.693.082, correspondiente a un incremento entre el ajuste 2 y 3 del 13.87% del valor total inicial aprobado del proyecto, equivalente a $2.657.080.123, inferior al valor definido en el acuerdo antes mencionado; dado que, el incremento por el sistema general de regalías (SGR) es hasta el cincuenta por ciento (50%). No obstante, se aclara que los recursos solicitados para el ajuste #3 serán financiados por la fuente de Recursos Propios del Distrito de Turbo.
Con base a lo anterior el ajuste #3 solicitado, es con el fin de poder cubrir una prórroga de tiempo de la interventoría por el periodo de dos (2) meses, que serían el tiempo restante para poder culminar la ejecución del proyecto. Es decir, por valor de $ 93.460.726 mensuales, para un total de $186.921.452
</t>
  </si>
  <si>
    <t xml:space="preserve">
ALEJANDRO ABUCHAR GONZÁLEZ
</t>
  </si>
  <si>
    <t xml:space="preserve">EDINSON JAVIER CARRILLO BARRIOS </t>
  </si>
  <si>
    <t>Secretaria de Planeación Distrital</t>
  </si>
  <si>
    <t>Alcalde del Distro de Turbo</t>
  </si>
  <si>
    <t xml:space="preserve">ENTIDAD EMISORA DEL CONCEPTO DEL AJUSTE - DISTRITO DE TURBO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</si>
</sst>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s>
  <fonts count="135">
    <font>
      <sz val="10"/>
      <color rgb="FF000000"/>
      <name val="Times New Roman"/>
      <charset val="204"/>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sz val="10"/>
      <color rgb="FF000000"/>
      <name val="Arial Narrow"/>
      <family val="2"/>
    </font>
    <font>
      <sz val="8"/>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b/>
      <sz val="10"/>
      <color theme="3"/>
      <name val="Arial Narrow"/>
      <family val="2"/>
    </font>
    <font>
      <sz val="10"/>
      <color theme="3"/>
      <name val="Arial Narrow"/>
      <family val="2"/>
    </font>
    <font>
      <b/>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sz val="10"/>
      <color theme="3" tint="-0.249977111117893"/>
      <name val="Arial Narrow"/>
      <family val="2"/>
    </font>
    <font>
      <b/>
      <sz val="9"/>
      <color theme="3"/>
      <name val="Arial Narrow"/>
      <family val="2"/>
    </font>
    <font>
      <sz val="9"/>
      <name val="Arial Narrow"/>
      <family val="2"/>
    </font>
    <font>
      <b/>
      <sz val="9"/>
      <name val="Arial Narrow"/>
      <family val="2"/>
    </font>
    <font>
      <b/>
      <sz val="6"/>
      <name val="Arial Narrow"/>
      <family val="2"/>
    </font>
    <font>
      <sz val="10"/>
      <name val="Arial Narrow"/>
      <family val="2"/>
    </font>
    <font>
      <sz val="10"/>
      <color theme="1"/>
      <name val="Arial Narrow"/>
      <family val="2"/>
    </font>
    <font>
      <b/>
      <sz val="8"/>
      <color rgb="FF000000"/>
      <name val="Arial Narrow"/>
      <family val="2"/>
    </font>
    <font>
      <b/>
      <sz val="8"/>
      <color rgb="FFC00000"/>
      <name val="Arial Narrow"/>
      <family val="2"/>
    </font>
    <font>
      <sz val="10"/>
      <color theme="4" tint="-0.499984740745262"/>
      <name val="Arial Narrow"/>
      <family val="2"/>
    </font>
    <font>
      <b/>
      <sz val="10"/>
      <color theme="4" tint="-0.499984740745262"/>
      <name val="Arial Narrow"/>
      <family val="2"/>
    </font>
    <font>
      <sz val="8"/>
      <color theme="4" tint="-0.499984740745262"/>
      <name val="Arial Narrow"/>
      <family val="2"/>
    </font>
    <font>
      <b/>
      <sz val="12"/>
      <color theme="0"/>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theme="1"/>
      <name val="Arial Narrow"/>
      <family val="2"/>
    </font>
    <font>
      <b/>
      <sz val="10"/>
      <color rgb="FF000000"/>
      <name val="Arial Narrow"/>
      <family val="2"/>
    </font>
    <font>
      <sz val="11"/>
      <color theme="1"/>
      <name val="Arial Narrow"/>
      <family val="2"/>
    </font>
    <font>
      <sz val="11"/>
      <name val="Arial Narrow"/>
      <family val="2"/>
    </font>
    <font>
      <b/>
      <sz val="11"/>
      <color rgb="FF000000"/>
      <name val="Arial Narrow"/>
      <family val="2"/>
    </font>
    <font>
      <b/>
      <sz val="12"/>
      <color theme="3"/>
      <name val="Arial Narrow"/>
      <family val="2"/>
    </font>
    <font>
      <b/>
      <sz val="8"/>
      <name val="Avenir Next LT Pro"/>
      <family val="2"/>
    </font>
    <font>
      <sz val="8"/>
      <color theme="1"/>
      <name val="Avenir Next LT Pro"/>
      <family val="2"/>
    </font>
    <font>
      <b/>
      <sz val="8"/>
      <color theme="5" tint="-0.249977111117893"/>
      <name val="Arial Narrow"/>
      <family val="2"/>
    </font>
    <font>
      <sz val="6"/>
      <color rgb="FF000000"/>
      <name val="Arial Narrow"/>
      <family val="2"/>
    </font>
    <font>
      <u/>
      <sz val="6"/>
      <color theme="10"/>
      <name val="Calibri"/>
      <family val="2"/>
      <scheme val="minor"/>
    </font>
    <font>
      <b/>
      <sz val="8"/>
      <color theme="0"/>
      <name val="Arial Narrow"/>
      <family val="2"/>
    </font>
    <font>
      <sz val="8"/>
      <color theme="2"/>
      <name val="Arial Narrow"/>
      <family val="2"/>
    </font>
  </fonts>
  <fills count="34">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rgb="FF0070C0"/>
        <bgColor indexed="64"/>
      </patternFill>
    </fill>
  </fills>
  <borders count="8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3">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93">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8" xfId="0" applyFont="1" applyBorder="1" applyAlignment="1">
      <alignment horizontal="justify" vertical="center" wrapText="1"/>
    </xf>
    <xf numFmtId="0" fontId="80" fillId="0" borderId="48" xfId="0" applyFont="1" applyBorder="1" applyAlignment="1">
      <alignment horizontal="justify" vertical="center" wrapText="1"/>
    </xf>
    <xf numFmtId="0" fontId="78" fillId="0" borderId="50"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8"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8" xfId="0" applyFont="1" applyFill="1" applyBorder="1" applyAlignment="1">
      <alignment horizontal="justify" vertical="center" wrapText="1"/>
    </xf>
    <xf numFmtId="0" fontId="82" fillId="15" borderId="48"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8" xfId="0" applyFont="1" applyFill="1" applyBorder="1" applyAlignment="1">
      <alignment horizontal="justify" vertical="center" wrapText="1"/>
    </xf>
    <xf numFmtId="0" fontId="78" fillId="30" borderId="48"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8"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88" fillId="0" borderId="0" xfId="0" applyFont="1" applyAlignment="1">
      <alignment horizontal="left" vertical="center"/>
    </xf>
    <xf numFmtId="0" fontId="89" fillId="0" borderId="0" xfId="0" applyFont="1" applyAlignment="1">
      <alignment horizontal="center" vertical="center"/>
    </xf>
    <xf numFmtId="0" fontId="92" fillId="0" borderId="0" xfId="0" applyFont="1" applyAlignment="1">
      <alignment horizontal="center" vertical="center" wrapText="1"/>
    </xf>
    <xf numFmtId="0" fontId="89" fillId="0" borderId="0" xfId="0" applyFont="1" applyAlignment="1">
      <alignment horizontal="left" vertical="center"/>
    </xf>
    <xf numFmtId="0" fontId="99" fillId="0" borderId="17" xfId="0" applyFont="1" applyBorder="1" applyAlignment="1">
      <alignment horizontal="left" vertical="center"/>
    </xf>
    <xf numFmtId="10" fontId="100" fillId="0" borderId="17" xfId="0" applyNumberFormat="1" applyFont="1" applyBorder="1" applyAlignment="1">
      <alignment horizontal="center" vertical="center"/>
    </xf>
    <xf numFmtId="10" fontId="101" fillId="0" borderId="17" xfId="0" applyNumberFormat="1" applyFont="1" applyBorder="1" applyAlignment="1">
      <alignment horizontal="center" vertical="center" wrapText="1"/>
    </xf>
    <xf numFmtId="0" fontId="96" fillId="0" borderId="13" xfId="0" applyFont="1" applyBorder="1" applyAlignment="1">
      <alignment horizontal="center" vertical="center" wrapText="1"/>
    </xf>
    <xf numFmtId="0" fontId="96" fillId="0" borderId="53" xfId="0" applyFont="1" applyBorder="1" applyAlignment="1">
      <alignment horizontal="center" vertical="center" wrapText="1"/>
    </xf>
    <xf numFmtId="0" fontId="109" fillId="0" borderId="0" xfId="0" applyFont="1" applyAlignment="1">
      <alignment vertical="center" wrapText="1"/>
    </xf>
    <xf numFmtId="0" fontId="109" fillId="0" borderId="0" xfId="0" applyFont="1" applyAlignment="1">
      <alignment horizontal="center" vertical="center" wrapText="1"/>
    </xf>
    <xf numFmtId="0" fontId="96" fillId="22" borderId="13" xfId="0" applyFont="1" applyFill="1" applyBorder="1" applyAlignment="1">
      <alignment horizontal="center" vertical="center" wrapText="1"/>
    </xf>
    <xf numFmtId="166" fontId="96" fillId="22" borderId="13" xfId="0" applyNumberFormat="1" applyFont="1" applyFill="1" applyBorder="1" applyAlignment="1">
      <alignment horizontal="center" vertical="center" wrapText="1"/>
    </xf>
    <xf numFmtId="44" fontId="97" fillId="0" borderId="13" xfId="3" applyFont="1" applyFill="1" applyBorder="1" applyAlignment="1">
      <alignment vertical="center" wrapText="1"/>
    </xf>
    <xf numFmtId="166" fontId="97" fillId="0" borderId="13" xfId="0" applyNumberFormat="1" applyFont="1" applyBorder="1" applyAlignment="1">
      <alignment vertical="center" wrapText="1"/>
    </xf>
    <xf numFmtId="0" fontId="97" fillId="14" borderId="13" xfId="0" applyFont="1" applyFill="1" applyBorder="1" applyAlignment="1">
      <alignment horizontal="center" vertical="center" wrapText="1"/>
    </xf>
    <xf numFmtId="168" fontId="97" fillId="0" borderId="13" xfId="0" applyNumberFormat="1" applyFont="1" applyBorder="1" applyAlignment="1">
      <alignment vertical="center" wrapText="1"/>
    </xf>
    <xf numFmtId="0" fontId="96" fillId="14" borderId="13" xfId="0" applyFont="1" applyFill="1" applyBorder="1" applyAlignment="1">
      <alignment horizontal="center" vertical="center" wrapText="1"/>
    </xf>
    <xf numFmtId="0" fontId="96" fillId="0" borderId="0" xfId="0" applyFont="1" applyAlignment="1">
      <alignment vertical="center" wrapText="1"/>
    </xf>
    <xf numFmtId="0" fontId="96" fillId="0" borderId="0" xfId="0" applyFont="1" applyAlignment="1">
      <alignment horizontal="left" vertical="center" wrapText="1"/>
    </xf>
    <xf numFmtId="14" fontId="89" fillId="0" borderId="0" xfId="0" applyNumberFormat="1" applyFont="1" applyAlignment="1">
      <alignment horizontal="center" vertical="center"/>
    </xf>
    <xf numFmtId="0" fontId="96" fillId="0" borderId="13" xfId="0" applyFont="1" applyBorder="1" applyAlignment="1">
      <alignment vertical="center" wrapText="1"/>
    </xf>
    <xf numFmtId="0" fontId="96" fillId="6" borderId="23" xfId="0" applyFont="1" applyFill="1" applyBorder="1" applyAlignment="1">
      <alignment horizontal="left" vertical="center" wrapText="1"/>
    </xf>
    <xf numFmtId="0" fontId="96" fillId="6" borderId="23" xfId="0" applyFont="1" applyFill="1" applyBorder="1" applyAlignment="1">
      <alignment vertical="center" wrapText="1"/>
    </xf>
    <xf numFmtId="0" fontId="96" fillId="0" borderId="69" xfId="0" applyFont="1" applyBorder="1" applyAlignment="1">
      <alignment vertical="center" wrapText="1"/>
    </xf>
    <xf numFmtId="14" fontId="89" fillId="0" borderId="76" xfId="0" applyNumberFormat="1" applyFont="1" applyBorder="1" applyAlignment="1">
      <alignment horizontal="center" vertical="center"/>
    </xf>
    <xf numFmtId="0" fontId="99" fillId="0" borderId="59" xfId="0" applyFont="1" applyBorder="1" applyAlignment="1">
      <alignment horizontal="left" vertical="center"/>
    </xf>
    <xf numFmtId="10" fontId="101" fillId="0" borderId="60" xfId="0" applyNumberFormat="1" applyFont="1" applyBorder="1" applyAlignment="1">
      <alignment horizontal="center" vertical="center" wrapText="1"/>
    </xf>
    <xf numFmtId="0" fontId="96" fillId="0" borderId="69" xfId="0" applyFont="1" applyBorder="1" applyAlignment="1">
      <alignment horizontal="center" vertical="center" wrapText="1"/>
    </xf>
    <xf numFmtId="0" fontId="96" fillId="0" borderId="0" xfId="0" applyFont="1" applyAlignment="1">
      <alignment horizontal="center" vertical="center" wrapText="1"/>
    </xf>
    <xf numFmtId="0" fontId="97" fillId="0" borderId="0" xfId="0" applyFont="1" applyAlignment="1">
      <alignment horizontal="center" vertical="center" wrapText="1"/>
    </xf>
    <xf numFmtId="0" fontId="103" fillId="0" borderId="0" xfId="0" applyFont="1" applyAlignment="1">
      <alignment vertical="center" wrapText="1"/>
    </xf>
    <xf numFmtId="0" fontId="103" fillId="0" borderId="76" xfId="0" applyFont="1" applyBorder="1" applyAlignment="1">
      <alignment vertical="center" wrapText="1"/>
    </xf>
    <xf numFmtId="0" fontId="99" fillId="6" borderId="13" xfId="0" applyFont="1" applyFill="1" applyBorder="1" applyAlignment="1">
      <alignment horizontal="center" vertical="center" wrapText="1"/>
    </xf>
    <xf numFmtId="0" fontId="96" fillId="31" borderId="13" xfId="0" applyFont="1" applyFill="1" applyBorder="1" applyAlignment="1">
      <alignment horizontal="center" vertical="center" wrapText="1"/>
    </xf>
    <xf numFmtId="0" fontId="88" fillId="0" borderId="13" xfId="0" applyFont="1" applyBorder="1" applyAlignment="1">
      <alignment horizontal="center" vertical="center"/>
    </xf>
    <xf numFmtId="0" fontId="96" fillId="14" borderId="13" xfId="0" applyFont="1" applyFill="1" applyBorder="1" applyAlignment="1">
      <alignment vertical="center" wrapText="1"/>
    </xf>
    <xf numFmtId="0" fontId="96" fillId="0" borderId="0" xfId="0" applyFont="1" applyAlignment="1">
      <alignment horizontal="left" vertical="top" wrapText="1"/>
    </xf>
    <xf numFmtId="0" fontId="88" fillId="0" borderId="0" xfId="0" applyFont="1" applyAlignment="1">
      <alignment vertical="center"/>
    </xf>
    <xf numFmtId="14" fontId="100" fillId="0" borderId="13" xfId="0" applyNumberFormat="1" applyFont="1" applyBorder="1" applyAlignment="1">
      <alignment vertical="center"/>
    </xf>
    <xf numFmtId="0" fontId="101" fillId="7" borderId="13" xfId="0" applyFont="1" applyFill="1" applyBorder="1" applyAlignment="1">
      <alignment horizontal="right" vertical="center" wrapText="1"/>
    </xf>
    <xf numFmtId="0" fontId="101" fillId="7" borderId="13" xfId="0" applyFont="1" applyFill="1" applyBorder="1" applyAlignment="1">
      <alignment horizontal="left" vertical="center"/>
    </xf>
    <xf numFmtId="0" fontId="100" fillId="0" borderId="13" xfId="0" applyFont="1" applyBorder="1" applyAlignment="1">
      <alignment horizontal="center" vertical="center"/>
    </xf>
    <xf numFmtId="0" fontId="119" fillId="7" borderId="13" xfId="0" applyFont="1" applyFill="1" applyBorder="1" applyAlignment="1">
      <alignment horizontal="left" vertical="center"/>
    </xf>
    <xf numFmtId="0" fontId="101" fillId="12" borderId="13" xfId="0" applyFont="1" applyFill="1" applyBorder="1" applyAlignment="1">
      <alignment horizontal="center" vertical="center"/>
    </xf>
    <xf numFmtId="0" fontId="101" fillId="12" borderId="13" xfId="0" applyFont="1" applyFill="1" applyBorder="1" applyAlignment="1">
      <alignment horizontal="center" vertical="center" wrapText="1"/>
    </xf>
    <xf numFmtId="0" fontId="101" fillId="12" borderId="24" xfId="0" applyFont="1" applyFill="1" applyBorder="1" applyAlignment="1">
      <alignment horizontal="center" vertical="center" wrapText="1"/>
    </xf>
    <xf numFmtId="0" fontId="88" fillId="0" borderId="13" xfId="0" applyFont="1" applyBorder="1" applyAlignment="1">
      <alignment vertical="center"/>
    </xf>
    <xf numFmtId="169" fontId="88" fillId="0" borderId="13" xfId="0" applyNumberFormat="1" applyFont="1" applyBorder="1" applyAlignment="1">
      <alignment vertical="center"/>
    </xf>
    <xf numFmtId="169" fontId="88" fillId="0" borderId="24" xfId="0" applyNumberFormat="1" applyFont="1" applyBorder="1" applyAlignment="1">
      <alignment vertical="center"/>
    </xf>
    <xf numFmtId="169" fontId="123" fillId="0" borderId="13" xfId="13" applyNumberFormat="1" applyFont="1" applyBorder="1" applyAlignment="1">
      <alignment vertical="center"/>
    </xf>
    <xf numFmtId="169" fontId="123" fillId="0" borderId="24" xfId="0" applyNumberFormat="1" applyFont="1" applyBorder="1" applyAlignment="1">
      <alignment vertical="center"/>
    </xf>
    <xf numFmtId="0" fontId="101" fillId="0" borderId="0" xfId="0" applyFont="1" applyAlignment="1">
      <alignment horizontal="center" vertical="center"/>
    </xf>
    <xf numFmtId="0" fontId="101" fillId="0" borderId="0" xfId="0" applyFont="1" applyAlignment="1">
      <alignment vertical="center"/>
    </xf>
    <xf numFmtId="0" fontId="88" fillId="0" borderId="0" xfId="0" applyFont="1" applyAlignment="1">
      <alignment horizontal="center" vertical="center"/>
    </xf>
    <xf numFmtId="0" fontId="101" fillId="0" borderId="0" xfId="0" applyFont="1" applyAlignment="1">
      <alignment horizontal="left" vertical="center"/>
    </xf>
    <xf numFmtId="169" fontId="88" fillId="0" borderId="0" xfId="0" applyNumberFormat="1" applyFont="1" applyAlignment="1">
      <alignment horizontal="center" vertical="center"/>
    </xf>
    <xf numFmtId="169" fontId="88" fillId="0" borderId="0" xfId="3" applyNumberFormat="1" applyFont="1" applyFill="1" applyBorder="1" applyAlignment="1">
      <alignment horizontal="center" vertical="center"/>
    </xf>
    <xf numFmtId="9" fontId="88" fillId="0" borderId="0" xfId="2" applyFont="1" applyFill="1" applyBorder="1" applyAlignment="1">
      <alignment horizontal="center" vertical="center"/>
    </xf>
    <xf numFmtId="0" fontId="101" fillId="12" borderId="15" xfId="0" applyFont="1" applyFill="1" applyBorder="1" applyAlignment="1">
      <alignment horizontal="center" vertical="center"/>
    </xf>
    <xf numFmtId="0" fontId="101" fillId="12" borderId="15" xfId="0" applyFont="1" applyFill="1" applyBorder="1" applyAlignment="1">
      <alignment horizontal="center" vertical="center" wrapText="1"/>
    </xf>
    <xf numFmtId="0" fontId="88" fillId="0" borderId="13" xfId="0" applyFont="1" applyBorder="1" applyAlignment="1">
      <alignment vertical="center" wrapText="1"/>
    </xf>
    <xf numFmtId="3" fontId="88" fillId="0" borderId="13" xfId="0" applyNumberFormat="1" applyFont="1" applyBorder="1" applyAlignment="1">
      <alignment vertical="center"/>
    </xf>
    <xf numFmtId="3" fontId="88" fillId="0" borderId="24" xfId="0" applyNumberFormat="1" applyFont="1" applyBorder="1" applyAlignment="1">
      <alignment vertical="center"/>
    </xf>
    <xf numFmtId="0" fontId="88" fillId="0" borderId="53" xfId="0" applyFont="1" applyBorder="1" applyAlignment="1">
      <alignment vertical="center"/>
    </xf>
    <xf numFmtId="3" fontId="88" fillId="0" borderId="53" xfId="0" applyNumberFormat="1" applyFont="1" applyBorder="1" applyAlignment="1">
      <alignment vertical="center"/>
    </xf>
    <xf numFmtId="3" fontId="88" fillId="0" borderId="54" xfId="0" applyNumberFormat="1" applyFont="1" applyBorder="1" applyAlignment="1">
      <alignment vertical="center"/>
    </xf>
    <xf numFmtId="0" fontId="101" fillId="12" borderId="64" xfId="0" applyFont="1" applyFill="1" applyBorder="1" applyAlignment="1">
      <alignment horizontal="center" vertical="center"/>
    </xf>
    <xf numFmtId="0" fontId="101" fillId="12" borderId="38" xfId="0" applyFont="1" applyFill="1" applyBorder="1" applyAlignment="1">
      <alignment horizontal="center" vertical="center"/>
    </xf>
    <xf numFmtId="0" fontId="101" fillId="12" borderId="38" xfId="0" applyFont="1" applyFill="1" applyBorder="1" applyAlignment="1">
      <alignment horizontal="center" vertical="center" wrapText="1"/>
    </xf>
    <xf numFmtId="0" fontId="101" fillId="12" borderId="65" xfId="0" applyFont="1" applyFill="1" applyBorder="1" applyAlignment="1">
      <alignment horizontal="center" vertical="center" wrapText="1"/>
    </xf>
    <xf numFmtId="0" fontId="88" fillId="0" borderId="23" xfId="0" quotePrefix="1" applyFont="1" applyBorder="1" applyAlignment="1">
      <alignment horizontal="left" vertical="center" wrapText="1"/>
    </xf>
    <xf numFmtId="171" fontId="88" fillId="0" borderId="13" xfId="3" applyNumberFormat="1" applyFont="1" applyBorder="1" applyAlignment="1">
      <alignment vertical="center"/>
    </xf>
    <xf numFmtId="171" fontId="88" fillId="0" borderId="13" xfId="0" applyNumberFormat="1" applyFont="1" applyBorder="1" applyAlignment="1">
      <alignment vertical="center"/>
    </xf>
    <xf numFmtId="171" fontId="88" fillId="0" borderId="24" xfId="13" applyNumberFormat="1" applyFont="1" applyBorder="1" applyAlignment="1">
      <alignment vertical="center"/>
    </xf>
    <xf numFmtId="171" fontId="123" fillId="0" borderId="13" xfId="13" applyNumberFormat="1" applyFont="1" applyBorder="1" applyAlignment="1">
      <alignment vertical="center"/>
    </xf>
    <xf numFmtId="171" fontId="123" fillId="0" borderId="24" xfId="13" applyNumberFormat="1" applyFont="1" applyBorder="1" applyAlignment="1">
      <alignment vertical="center"/>
    </xf>
    <xf numFmtId="3" fontId="88" fillId="0" borderId="24" xfId="0" applyNumberFormat="1" applyFont="1" applyBorder="1" applyAlignment="1">
      <alignment horizontal="center" vertical="center"/>
    </xf>
    <xf numFmtId="3" fontId="88" fillId="0" borderId="32" xfId="0" applyNumberFormat="1" applyFont="1" applyBorder="1" applyAlignment="1">
      <alignment horizontal="center" vertical="center"/>
    </xf>
    <xf numFmtId="0" fontId="120" fillId="0" borderId="0" xfId="0" applyFont="1" applyAlignment="1">
      <alignment horizontal="left" vertical="center" wrapText="1"/>
    </xf>
    <xf numFmtId="0" fontId="112" fillId="0" borderId="0" xfId="0" applyFont="1" applyAlignment="1">
      <alignment vertical="center" wrapText="1"/>
    </xf>
    <xf numFmtId="1" fontId="100" fillId="0" borderId="13" xfId="0" applyNumberFormat="1" applyFont="1" applyBorder="1" applyAlignment="1">
      <alignment horizontal="center" vertical="center"/>
    </xf>
    <xf numFmtId="0" fontId="101" fillId="7" borderId="13" xfId="0" applyFont="1" applyFill="1" applyBorder="1" applyAlignment="1">
      <alignment horizontal="right" vertical="center"/>
    </xf>
    <xf numFmtId="0" fontId="101" fillId="7" borderId="13" xfId="0" applyFont="1" applyFill="1" applyBorder="1" applyAlignment="1">
      <alignment vertical="center" wrapText="1"/>
    </xf>
    <xf numFmtId="0" fontId="111" fillId="0" borderId="0" xfId="0" applyFont="1" applyAlignment="1">
      <alignment horizontal="left" vertical="center"/>
    </xf>
    <xf numFmtId="0" fontId="96" fillId="21" borderId="70" xfId="0" applyFont="1" applyFill="1" applyBorder="1" applyAlignment="1">
      <alignment horizontal="left" vertical="center" wrapText="1"/>
    </xf>
    <xf numFmtId="0" fontId="96" fillId="21" borderId="21" xfId="0" applyFont="1" applyFill="1" applyBorder="1" applyAlignment="1">
      <alignment horizontal="left" vertical="center" wrapText="1"/>
    </xf>
    <xf numFmtId="0" fontId="96" fillId="21" borderId="71" xfId="0" applyFont="1" applyFill="1" applyBorder="1" applyAlignment="1">
      <alignment horizontal="left" vertical="center" wrapText="1"/>
    </xf>
    <xf numFmtId="0" fontId="131" fillId="0" borderId="0" xfId="0" applyFont="1" applyAlignment="1">
      <alignment horizontal="left" vertical="center"/>
    </xf>
    <xf numFmtId="0" fontId="132" fillId="0" borderId="0" xfId="1" applyFont="1" applyAlignment="1">
      <alignment horizontal="right" vertical="top"/>
    </xf>
    <xf numFmtId="0" fontId="133" fillId="0" borderId="0" xfId="0" applyFont="1" applyAlignment="1">
      <alignment horizontal="left" vertical="center"/>
    </xf>
    <xf numFmtId="0" fontId="134" fillId="0" borderId="13" xfId="0" applyFont="1" applyBorder="1" applyAlignment="1">
      <alignment horizontal="left" vertical="center"/>
    </xf>
    <xf numFmtId="0" fontId="59" fillId="18" borderId="0" xfId="14" applyAlignment="1">
      <alignment horizontal="left" vertical="top"/>
    </xf>
    <xf numFmtId="0" fontId="60" fillId="19" borderId="0" xfId="15" applyAlignment="1">
      <alignment horizontal="left" vertical="top"/>
    </xf>
    <xf numFmtId="0" fontId="61" fillId="20" borderId="0" xfId="16" applyAlignment="1">
      <alignment horizontal="left" vertical="top"/>
    </xf>
    <xf numFmtId="166" fontId="97" fillId="0" borderId="13" xfId="0" applyNumberFormat="1" applyFont="1" applyBorder="1" applyAlignment="1">
      <alignment horizontal="center" vertical="center" wrapText="1"/>
    </xf>
    <xf numFmtId="0" fontId="97" fillId="0" borderId="13" xfId="0" applyFont="1" applyBorder="1" applyAlignment="1">
      <alignment horizontal="center" vertical="center" wrapText="1"/>
    </xf>
    <xf numFmtId="44" fontId="97" fillId="0" borderId="13" xfId="3" applyFont="1" applyBorder="1" applyAlignment="1">
      <alignment vertical="center" wrapText="1"/>
    </xf>
    <xf numFmtId="0" fontId="110" fillId="14" borderId="13" xfId="0" applyFont="1" applyFill="1" applyBorder="1" applyAlignment="1">
      <alignment horizontal="left" vertical="center" wrapText="1"/>
    </xf>
    <xf numFmtId="44" fontId="110" fillId="0" borderId="13" xfId="3" applyFont="1" applyFill="1" applyBorder="1" applyAlignment="1">
      <alignment vertical="center" wrapText="1"/>
    </xf>
    <xf numFmtId="44" fontId="110" fillId="0" borderId="13" xfId="3" applyFont="1" applyBorder="1" applyAlignment="1">
      <alignment vertical="center" wrapText="1"/>
    </xf>
    <xf numFmtId="0" fontId="95" fillId="14" borderId="13" xfId="0" applyFont="1" applyFill="1" applyBorder="1" applyAlignment="1">
      <alignment horizontal="center" vertical="center" wrapText="1"/>
    </xf>
    <xf numFmtId="170" fontId="110" fillId="0" borderId="13" xfId="3" applyNumberFormat="1" applyFont="1" applyFill="1" applyBorder="1" applyAlignment="1">
      <alignment vertical="center" wrapText="1"/>
    </xf>
    <xf numFmtId="170" fontId="95" fillId="0" borderId="13" xfId="3" applyNumberFormat="1" applyFont="1" applyFill="1" applyBorder="1" applyAlignment="1">
      <alignment vertical="center" wrapText="1"/>
    </xf>
    <xf numFmtId="49" fontId="110" fillId="14" borderId="70" xfId="0" applyNumberFormat="1" applyFont="1" applyFill="1" applyBorder="1" applyAlignment="1">
      <alignment horizontal="left" vertical="top" wrapText="1"/>
    </xf>
    <xf numFmtId="49" fontId="110" fillId="14" borderId="21" xfId="0" applyNumberFormat="1" applyFont="1" applyFill="1" applyBorder="1" applyAlignment="1">
      <alignment horizontal="left" vertical="top" wrapText="1"/>
    </xf>
    <xf numFmtId="49" fontId="110" fillId="14" borderId="71" xfId="0" applyNumberFormat="1" applyFont="1" applyFill="1" applyBorder="1" applyAlignment="1">
      <alignment horizontal="left" vertical="top" wrapText="1"/>
    </xf>
    <xf numFmtId="49" fontId="110" fillId="14" borderId="44" xfId="0" applyNumberFormat="1" applyFont="1" applyFill="1" applyBorder="1" applyAlignment="1">
      <alignment horizontal="left" vertical="top" wrapText="1"/>
    </xf>
    <xf numFmtId="49" fontId="110" fillId="14" borderId="18" xfId="0" applyNumberFormat="1" applyFont="1" applyFill="1" applyBorder="1" applyAlignment="1">
      <alignment horizontal="left" vertical="top" wrapText="1"/>
    </xf>
    <xf numFmtId="49" fontId="110" fillId="14" borderId="77" xfId="0" applyNumberFormat="1" applyFont="1" applyFill="1" applyBorder="1" applyAlignment="1">
      <alignment horizontal="left" vertical="top" wrapText="1"/>
    </xf>
    <xf numFmtId="0" fontId="97" fillId="10" borderId="23" xfId="4" applyFont="1" applyFill="1" applyBorder="1" applyAlignment="1">
      <alignment horizontal="left" vertical="center" wrapText="1"/>
    </xf>
    <xf numFmtId="0" fontId="97" fillId="10" borderId="13" xfId="4" applyFont="1" applyFill="1" applyBorder="1" applyAlignment="1">
      <alignment horizontal="left" vertical="center" wrapText="1"/>
    </xf>
    <xf numFmtId="0" fontId="97" fillId="10" borderId="24" xfId="4" applyFont="1" applyFill="1" applyBorder="1" applyAlignment="1">
      <alignment horizontal="left" vertical="center" wrapText="1"/>
    </xf>
    <xf numFmtId="0" fontId="97" fillId="10" borderId="52" xfId="4" applyFont="1" applyFill="1" applyBorder="1" applyAlignment="1">
      <alignment horizontal="left" vertical="center" wrapText="1"/>
    </xf>
    <xf numFmtId="0" fontId="97" fillId="10" borderId="53" xfId="4" applyFont="1" applyFill="1" applyBorder="1" applyAlignment="1">
      <alignment horizontal="left" vertical="center" wrapText="1"/>
    </xf>
    <xf numFmtId="0" fontId="97" fillId="10" borderId="54" xfId="4" applyFont="1" applyFill="1" applyBorder="1" applyAlignment="1">
      <alignment horizontal="left" vertical="center" wrapText="1"/>
    </xf>
    <xf numFmtId="0" fontId="102" fillId="22" borderId="23" xfId="0" applyFont="1" applyFill="1" applyBorder="1" applyAlignment="1">
      <alignment horizontal="center" vertical="center"/>
    </xf>
    <xf numFmtId="0" fontId="102" fillId="22" borderId="13" xfId="0" applyFont="1" applyFill="1" applyBorder="1" applyAlignment="1">
      <alignment horizontal="center" vertical="center"/>
    </xf>
    <xf numFmtId="0" fontId="96" fillId="22" borderId="13" xfId="0" applyFont="1" applyFill="1" applyBorder="1" applyAlignment="1">
      <alignment horizontal="center" vertical="center" wrapText="1"/>
    </xf>
    <xf numFmtId="0" fontId="96" fillId="22" borderId="24" xfId="0" applyFont="1" applyFill="1" applyBorder="1" applyAlignment="1">
      <alignment horizontal="center" vertical="center" wrapText="1"/>
    </xf>
    <xf numFmtId="0" fontId="88" fillId="0" borderId="23" xfId="0" applyFont="1" applyBorder="1" applyAlignment="1">
      <alignment horizontal="left" vertical="center" wrapText="1"/>
    </xf>
    <xf numFmtId="0" fontId="88" fillId="0" borderId="13" xfId="0" applyFont="1" applyBorder="1" applyAlignment="1">
      <alignment horizontal="left" vertical="center" wrapText="1"/>
    </xf>
    <xf numFmtId="44" fontId="110" fillId="0" borderId="13" xfId="3" applyFont="1" applyBorder="1" applyAlignment="1">
      <alignment horizontal="center" vertical="center" wrapText="1"/>
    </xf>
    <xf numFmtId="0" fontId="110" fillId="0" borderId="13" xfId="0" applyFont="1" applyBorder="1" applyAlignment="1">
      <alignment horizontal="center" vertical="center" wrapText="1"/>
    </xf>
    <xf numFmtId="168" fontId="119" fillId="0" borderId="13" xfId="0" applyNumberFormat="1" applyFont="1" applyBorder="1" applyAlignment="1">
      <alignment horizontal="center" vertical="center" wrapText="1"/>
    </xf>
    <xf numFmtId="44" fontId="95" fillId="0" borderId="13" xfId="3" applyFont="1" applyFill="1" applyBorder="1" applyAlignment="1">
      <alignment horizontal="center" vertical="center" wrapText="1"/>
    </xf>
    <xf numFmtId="0" fontId="96" fillId="22" borderId="13" xfId="0" applyFont="1" applyFill="1" applyBorder="1" applyAlignment="1">
      <alignment horizontal="right" vertical="center" wrapText="1"/>
    </xf>
    <xf numFmtId="170" fontId="95" fillId="0" borderId="13" xfId="0" applyNumberFormat="1" applyFont="1" applyBorder="1" applyAlignment="1">
      <alignment horizontal="center" vertical="center" wrapText="1"/>
    </xf>
    <xf numFmtId="44" fontId="97" fillId="0" borderId="13" xfId="3" applyFont="1" applyFill="1" applyBorder="1" applyAlignment="1">
      <alignment horizontal="center" vertical="center" wrapText="1"/>
    </xf>
    <xf numFmtId="0" fontId="96" fillId="0" borderId="66" xfId="0" applyFont="1" applyBorder="1" applyAlignment="1">
      <alignment horizontal="left" vertical="top" wrapText="1"/>
    </xf>
    <xf numFmtId="0" fontId="96" fillId="0" borderId="55" xfId="0" applyFont="1" applyBorder="1" applyAlignment="1">
      <alignment horizontal="left" vertical="top" wrapText="1"/>
    </xf>
    <xf numFmtId="0" fontId="96" fillId="0" borderId="56" xfId="0" applyFont="1" applyBorder="1" applyAlignment="1">
      <alignment horizontal="left" vertical="top" wrapText="1"/>
    </xf>
    <xf numFmtId="0" fontId="98" fillId="0" borderId="13" xfId="0" applyFont="1" applyBorder="1" applyAlignment="1">
      <alignment horizontal="left" vertical="center" wrapText="1"/>
    </xf>
    <xf numFmtId="0" fontId="98" fillId="0" borderId="24" xfId="0" applyFont="1" applyBorder="1" applyAlignment="1">
      <alignment horizontal="left" vertical="center" wrapText="1"/>
    </xf>
    <xf numFmtId="0" fontId="110" fillId="0" borderId="0" xfId="0" applyFont="1" applyAlignment="1">
      <alignment horizontal="center" vertical="center" wrapText="1"/>
    </xf>
    <xf numFmtId="0" fontId="116" fillId="0" borderId="23" xfId="0" applyFont="1" applyBorder="1" applyAlignment="1">
      <alignment horizontal="center" vertical="center" wrapText="1"/>
    </xf>
    <xf numFmtId="0" fontId="116" fillId="0" borderId="13" xfId="0" applyFont="1" applyBorder="1" applyAlignment="1">
      <alignment horizontal="center" vertical="center" wrapText="1"/>
    </xf>
    <xf numFmtId="0" fontId="116" fillId="0" borderId="24" xfId="0" applyFont="1" applyBorder="1" applyAlignment="1">
      <alignment horizontal="center" vertical="center" wrapText="1"/>
    </xf>
    <xf numFmtId="0" fontId="96" fillId="0" borderId="0" xfId="0" applyFont="1" applyAlignment="1">
      <alignment horizontal="center" vertical="center" wrapText="1"/>
    </xf>
    <xf numFmtId="0" fontId="96" fillId="12" borderId="23" xfId="4" applyFont="1" applyFill="1" applyBorder="1" applyAlignment="1">
      <alignment horizontal="left" vertical="center" wrapText="1"/>
    </xf>
    <xf numFmtId="0" fontId="104" fillId="0" borderId="23" xfId="0" applyFont="1" applyBorder="1" applyAlignment="1">
      <alignment horizontal="left" vertical="center" wrapText="1"/>
    </xf>
    <xf numFmtId="0" fontId="104" fillId="0" borderId="13" xfId="0" applyFont="1" applyBorder="1" applyAlignment="1">
      <alignment horizontal="left" vertical="center" wrapText="1"/>
    </xf>
    <xf numFmtId="0" fontId="104" fillId="0" borderId="24" xfId="0" applyFont="1" applyBorder="1" applyAlignment="1">
      <alignment horizontal="left" vertical="center" wrapText="1"/>
    </xf>
    <xf numFmtId="0" fontId="96" fillId="6" borderId="23" xfId="0" applyFont="1" applyFill="1" applyBorder="1" applyAlignment="1">
      <alignment horizontal="left" vertical="center" wrapText="1"/>
    </xf>
    <xf numFmtId="0" fontId="96" fillId="6" borderId="13" xfId="0" applyFont="1" applyFill="1" applyBorder="1" applyAlignment="1">
      <alignment horizontal="left" vertical="center" wrapText="1"/>
    </xf>
    <xf numFmtId="14" fontId="89" fillId="0" borderId="13" xfId="0" applyNumberFormat="1" applyFont="1" applyBorder="1" applyAlignment="1">
      <alignment horizontal="center" vertical="center"/>
    </xf>
    <xf numFmtId="170" fontId="95" fillId="0" borderId="13" xfId="3" applyNumberFormat="1" applyFont="1" applyFill="1" applyBorder="1" applyAlignment="1">
      <alignment horizontal="center" vertical="center" wrapText="1"/>
    </xf>
    <xf numFmtId="0" fontId="87" fillId="33" borderId="22" xfId="0" applyFont="1" applyFill="1" applyBorder="1" applyAlignment="1">
      <alignment horizontal="center" vertical="center" wrapText="1"/>
    </xf>
    <xf numFmtId="0" fontId="87" fillId="33" borderId="51" xfId="0" applyFont="1" applyFill="1" applyBorder="1" applyAlignment="1">
      <alignment horizontal="center" vertical="center" wrapText="1"/>
    </xf>
    <xf numFmtId="0" fontId="87" fillId="33" borderId="31" xfId="0" applyFont="1" applyFill="1" applyBorder="1" applyAlignment="1">
      <alignment horizontal="center" vertical="center" wrapText="1"/>
    </xf>
    <xf numFmtId="0" fontId="99" fillId="6" borderId="23" xfId="0" applyFont="1" applyFill="1" applyBorder="1" applyAlignment="1">
      <alignment horizontal="left" vertical="center"/>
    </xf>
    <xf numFmtId="0" fontId="99" fillId="6" borderId="13" xfId="0" applyFont="1" applyFill="1" applyBorder="1" applyAlignment="1">
      <alignment horizontal="left" vertical="center"/>
    </xf>
    <xf numFmtId="10" fontId="119" fillId="0" borderId="13" xfId="0" applyNumberFormat="1" applyFont="1" applyBorder="1" applyAlignment="1">
      <alignment horizontal="center" vertical="center"/>
    </xf>
    <xf numFmtId="10" fontId="119" fillId="0" borderId="13" xfId="0" applyNumberFormat="1" applyFont="1" applyBorder="1" applyAlignment="1">
      <alignment horizontal="center" vertical="center" wrapText="1"/>
    </xf>
    <xf numFmtId="10" fontId="119" fillId="0" borderId="24" xfId="0" applyNumberFormat="1" applyFont="1" applyBorder="1" applyAlignment="1">
      <alignment horizontal="center" vertical="center" wrapText="1"/>
    </xf>
    <xf numFmtId="14" fontId="89" fillId="0" borderId="24" xfId="0" applyNumberFormat="1" applyFont="1" applyBorder="1" applyAlignment="1">
      <alignment horizontal="center" vertical="center"/>
    </xf>
    <xf numFmtId="0" fontId="87" fillId="33" borderId="13" xfId="0" applyFont="1" applyFill="1" applyBorder="1" applyAlignment="1">
      <alignment horizontal="center" vertical="center" wrapText="1"/>
    </xf>
    <xf numFmtId="166" fontId="97" fillId="0" borderId="15" xfId="0" applyNumberFormat="1" applyFont="1" applyBorder="1" applyAlignment="1">
      <alignment horizontal="center" vertical="center" wrapText="1"/>
    </xf>
    <xf numFmtId="166" fontId="97" fillId="0" borderId="16" xfId="0" applyNumberFormat="1" applyFont="1" applyBorder="1" applyAlignment="1">
      <alignment horizontal="center" vertical="center" wrapText="1"/>
    </xf>
    <xf numFmtId="0" fontId="97" fillId="0" borderId="15" xfId="0" applyFont="1" applyBorder="1" applyAlignment="1">
      <alignment horizontal="center" vertical="center" wrapText="1"/>
    </xf>
    <xf numFmtId="0" fontId="97" fillId="0" borderId="16" xfId="0" applyFont="1" applyBorder="1" applyAlignment="1">
      <alignment horizontal="center" vertical="center" wrapText="1"/>
    </xf>
    <xf numFmtId="0" fontId="97" fillId="0" borderId="13" xfId="0" applyFont="1" applyBorder="1" applyAlignment="1">
      <alignment vertical="center" wrapText="1"/>
    </xf>
    <xf numFmtId="0" fontId="97" fillId="0" borderId="24" xfId="0" applyFont="1" applyBorder="1" applyAlignment="1">
      <alignment vertical="center" wrapText="1"/>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7" fillId="0" borderId="52" xfId="0" applyFont="1" applyBorder="1" applyAlignment="1">
      <alignment horizontal="left" vertical="center" wrapText="1"/>
    </xf>
    <xf numFmtId="0" fontId="107" fillId="0" borderId="53" xfId="0" applyFont="1" applyBorder="1" applyAlignment="1">
      <alignment horizontal="left" vertical="center" wrapText="1"/>
    </xf>
    <xf numFmtId="0" fontId="107" fillId="0" borderId="54" xfId="0" applyFont="1" applyBorder="1" applyAlignment="1">
      <alignment horizontal="left" vertical="center" wrapText="1"/>
    </xf>
    <xf numFmtId="0" fontId="92" fillId="0" borderId="0" xfId="0" applyFont="1" applyAlignment="1">
      <alignment horizontal="center" vertical="center" wrapText="1"/>
    </xf>
    <xf numFmtId="166" fontId="96" fillId="22" borderId="13" xfId="0" applyNumberFormat="1" applyFont="1" applyFill="1" applyBorder="1" applyAlignment="1">
      <alignment horizontal="center" vertical="center" wrapText="1"/>
    </xf>
    <xf numFmtId="166" fontId="110" fillId="0" borderId="13" xfId="0" applyNumberFormat="1" applyFont="1" applyBorder="1" applyAlignment="1">
      <alignment horizontal="center" vertical="center" wrapText="1"/>
    </xf>
    <xf numFmtId="166" fontId="110" fillId="0" borderId="15" xfId="0" applyNumberFormat="1" applyFont="1" applyBorder="1" applyAlignment="1">
      <alignment horizontal="center" vertical="center" wrapText="1"/>
    </xf>
    <xf numFmtId="166" fontId="110" fillId="0" borderId="16" xfId="0" applyNumberFormat="1" applyFont="1" applyBorder="1" applyAlignment="1">
      <alignment horizontal="center" vertical="center" wrapText="1"/>
    </xf>
    <xf numFmtId="166" fontId="97" fillId="0" borderId="0" xfId="0" applyNumberFormat="1" applyFont="1" applyAlignment="1">
      <alignment horizontal="center" vertical="center" wrapText="1"/>
    </xf>
    <xf numFmtId="167" fontId="110" fillId="0" borderId="15" xfId="0" applyNumberFormat="1" applyFont="1" applyBorder="1" applyAlignment="1">
      <alignment horizontal="center" vertical="center" wrapText="1"/>
    </xf>
    <xf numFmtId="167" fontId="110" fillId="0" borderId="16" xfId="0" applyNumberFormat="1" applyFont="1" applyBorder="1" applyAlignment="1">
      <alignment horizontal="center" vertical="center" wrapText="1"/>
    </xf>
    <xf numFmtId="0" fontId="110" fillId="0" borderId="15" xfId="0" applyFont="1" applyBorder="1" applyAlignment="1">
      <alignment horizontal="center" vertical="center" wrapText="1"/>
    </xf>
    <xf numFmtId="0" fontId="110" fillId="0" borderId="16" xfId="0" applyFont="1" applyBorder="1" applyAlignment="1">
      <alignment horizontal="center" vertical="center" wrapText="1"/>
    </xf>
    <xf numFmtId="49" fontId="97" fillId="0" borderId="13" xfId="0" applyNumberFormat="1" applyFont="1" applyBorder="1" applyAlignment="1">
      <alignment horizontal="center" vertical="center" wrapText="1"/>
    </xf>
    <xf numFmtId="1" fontId="98" fillId="0" borderId="13" xfId="0" applyNumberFormat="1" applyFont="1" applyBorder="1" applyAlignment="1">
      <alignment horizontal="center" vertical="center" shrinkToFit="1"/>
    </xf>
    <xf numFmtId="1" fontId="98" fillId="0" borderId="24" xfId="0" applyNumberFormat="1" applyFont="1" applyBorder="1" applyAlignment="1">
      <alignment horizontal="center" vertical="center" shrinkToFit="1"/>
    </xf>
    <xf numFmtId="0" fontId="96" fillId="6" borderId="13" xfId="0" applyFont="1" applyFill="1" applyBorder="1" applyAlignment="1">
      <alignment horizontal="center" vertical="center" wrapText="1"/>
    </xf>
    <xf numFmtId="0" fontId="96" fillId="6" borderId="24" xfId="0" applyFont="1" applyFill="1" applyBorder="1" applyAlignment="1">
      <alignment horizontal="center" vertical="center" wrapText="1"/>
    </xf>
    <xf numFmtId="0" fontId="87" fillId="32" borderId="22" xfId="0" applyFont="1" applyFill="1" applyBorder="1" applyAlignment="1">
      <alignment horizontal="center" vertical="center" wrapText="1"/>
    </xf>
    <xf numFmtId="0" fontId="87" fillId="32" borderId="51" xfId="0" applyFont="1" applyFill="1" applyBorder="1" applyAlignment="1">
      <alignment horizontal="center" vertical="center" wrapText="1"/>
    </xf>
    <xf numFmtId="0" fontId="87" fillId="32" borderId="31" xfId="0" applyFont="1" applyFill="1" applyBorder="1" applyAlignment="1">
      <alignment horizontal="center" vertical="center" wrapText="1"/>
    </xf>
    <xf numFmtId="0" fontId="92" fillId="0" borderId="69" xfId="0" applyFont="1" applyBorder="1" applyAlignment="1">
      <alignment horizontal="center" vertical="center" wrapText="1"/>
    </xf>
    <xf numFmtId="0" fontId="92" fillId="0" borderId="76" xfId="0" applyFont="1" applyBorder="1" applyAlignment="1">
      <alignment horizontal="center" vertical="center" wrapText="1"/>
    </xf>
    <xf numFmtId="0" fontId="128" fillId="0" borderId="22" xfId="0" applyFont="1" applyBorder="1" applyAlignment="1">
      <alignment horizontal="center" vertical="center" wrapText="1"/>
    </xf>
    <xf numFmtId="0" fontId="128" fillId="0" borderId="52" xfId="0" applyFont="1" applyBorder="1" applyAlignment="1">
      <alignment horizontal="center" vertical="center" wrapText="1"/>
    </xf>
    <xf numFmtId="1" fontId="129" fillId="0" borderId="51" xfId="0" applyNumberFormat="1" applyFont="1" applyBorder="1" applyAlignment="1">
      <alignment horizontal="center" vertical="center" shrinkToFit="1"/>
    </xf>
    <xf numFmtId="1" fontId="129" fillId="0" borderId="53" xfId="0" applyNumberFormat="1" applyFont="1" applyBorder="1" applyAlignment="1">
      <alignment horizontal="center" vertical="center" shrinkToFit="1"/>
    </xf>
    <xf numFmtId="0" fontId="89" fillId="0" borderId="13" xfId="0" applyFont="1" applyBorder="1" applyAlignment="1">
      <alignment horizontal="center" vertical="center"/>
    </xf>
    <xf numFmtId="14" fontId="128" fillId="0" borderId="67" xfId="0" applyNumberFormat="1" applyFont="1" applyBorder="1" applyAlignment="1">
      <alignment horizontal="center" vertical="center" wrapText="1"/>
    </xf>
    <xf numFmtId="0" fontId="128" fillId="0" borderId="62" xfId="0" applyFont="1" applyBorder="1" applyAlignment="1">
      <alignment horizontal="center" vertical="center" wrapText="1"/>
    </xf>
    <xf numFmtId="0" fontId="128" fillId="0" borderId="75" xfId="0" applyFont="1" applyBorder="1" applyAlignment="1">
      <alignment horizontal="center" vertical="center" wrapText="1"/>
    </xf>
    <xf numFmtId="0" fontId="102" fillId="6" borderId="23" xfId="0" applyFont="1" applyFill="1" applyBorder="1" applyAlignment="1">
      <alignment horizontal="center" vertical="center"/>
    </xf>
    <xf numFmtId="0" fontId="102" fillId="6" borderId="13" xfId="0" applyFont="1" applyFill="1" applyBorder="1" applyAlignment="1">
      <alignment horizontal="center" vertical="center"/>
    </xf>
    <xf numFmtId="0" fontId="128" fillId="6" borderId="78" xfId="0" applyFont="1" applyFill="1" applyBorder="1" applyAlignment="1">
      <alignment horizontal="center" vertical="center" wrapText="1"/>
    </xf>
    <xf numFmtId="0" fontId="128" fillId="6" borderId="79" xfId="0" applyFont="1" applyFill="1" applyBorder="1" applyAlignment="1">
      <alignment horizontal="center" vertical="center" wrapText="1"/>
    </xf>
    <xf numFmtId="0" fontId="128" fillId="6" borderId="80" xfId="0" applyFont="1" applyFill="1" applyBorder="1" applyAlignment="1">
      <alignment horizontal="center" vertical="center" wrapText="1"/>
    </xf>
    <xf numFmtId="0" fontId="128" fillId="6" borderId="81" xfId="0" applyFont="1" applyFill="1" applyBorder="1" applyAlignment="1">
      <alignment horizontal="center" vertical="center" wrapText="1"/>
    </xf>
    <xf numFmtId="0" fontId="96" fillId="0" borderId="23" xfId="0" applyFont="1" applyBorder="1" applyAlignment="1">
      <alignment horizontal="center" vertical="center" wrapText="1"/>
    </xf>
    <xf numFmtId="0" fontId="96" fillId="0" borderId="13" xfId="0" applyFont="1" applyBorder="1" applyAlignment="1">
      <alignment horizontal="center" vertical="center" wrapText="1"/>
    </xf>
    <xf numFmtId="0" fontId="97" fillId="0" borderId="13" xfId="0" applyFont="1" applyBorder="1" applyAlignment="1">
      <alignment horizontal="center" vertical="center" wrapText="1"/>
    </xf>
    <xf numFmtId="0" fontId="103" fillId="0" borderId="13" xfId="0" applyFont="1" applyBorder="1" applyAlignment="1">
      <alignment vertical="center" wrapText="1"/>
    </xf>
    <xf numFmtId="0" fontId="103" fillId="0" borderId="24" xfId="0" applyFont="1" applyBorder="1" applyAlignment="1">
      <alignment vertical="center" wrapText="1"/>
    </xf>
    <xf numFmtId="0" fontId="98" fillId="0" borderId="13" xfId="0" applyFont="1" applyBorder="1" applyAlignment="1">
      <alignment vertical="center" wrapText="1"/>
    </xf>
    <xf numFmtId="0" fontId="98" fillId="0" borderId="24" xfId="0" applyFont="1" applyBorder="1" applyAlignment="1">
      <alignment vertical="center" wrapText="1"/>
    </xf>
    <xf numFmtId="0" fontId="130" fillId="0" borderId="57" xfId="11" applyFont="1" applyBorder="1" applyAlignment="1">
      <alignment horizontal="left" vertical="center" wrapText="1"/>
    </xf>
    <xf numFmtId="0" fontId="130" fillId="0" borderId="68" xfId="11" applyFont="1" applyBorder="1" applyAlignment="1">
      <alignment horizontal="left" vertical="center" wrapText="1"/>
    </xf>
    <xf numFmtId="0" fontId="130" fillId="0" borderId="48" xfId="11" applyFont="1" applyBorder="1" applyAlignment="1">
      <alignment horizontal="left" vertical="center" wrapText="1"/>
    </xf>
    <xf numFmtId="0" fontId="97" fillId="0" borderId="69" xfId="0" applyFont="1" applyBorder="1" applyAlignment="1">
      <alignment horizontal="left" vertical="center" wrapText="1"/>
    </xf>
    <xf numFmtId="0" fontId="97" fillId="0" borderId="0" xfId="0" applyFont="1" applyAlignment="1">
      <alignment horizontal="left" vertical="center" wrapText="1"/>
    </xf>
    <xf numFmtId="0" fontId="97" fillId="0" borderId="76" xfId="0" applyFont="1" applyBorder="1" applyAlignment="1">
      <alignment horizontal="left" vertical="center" wrapText="1"/>
    </xf>
    <xf numFmtId="0" fontId="89" fillId="0" borderId="20" xfId="0" applyFont="1" applyBorder="1" applyAlignment="1">
      <alignment horizontal="center" vertical="center"/>
    </xf>
    <xf numFmtId="0" fontId="89" fillId="0" borderId="21" xfId="0" applyFont="1" applyBorder="1" applyAlignment="1">
      <alignment horizontal="center" vertical="center"/>
    </xf>
    <xf numFmtId="0" fontId="89" fillId="0" borderId="41" xfId="0" applyFont="1" applyBorder="1" applyAlignment="1">
      <alignment horizontal="center" vertical="center"/>
    </xf>
    <xf numFmtId="0" fontId="89" fillId="0" borderId="25" xfId="0" applyFont="1" applyBorder="1" applyAlignment="1">
      <alignment horizontal="center" vertical="center"/>
    </xf>
    <xf numFmtId="0" fontId="89" fillId="0" borderId="0" xfId="0" applyFont="1" applyAlignment="1">
      <alignment horizontal="center" vertical="center"/>
    </xf>
    <xf numFmtId="0" fontId="89" fillId="0" borderId="14" xfId="0" applyFont="1" applyBorder="1" applyAlignment="1">
      <alignment horizontal="center" vertical="center"/>
    </xf>
    <xf numFmtId="0" fontId="90" fillId="7" borderId="13" xfId="0" applyFont="1" applyFill="1" applyBorder="1" applyAlignment="1">
      <alignment horizontal="center" vertical="center" wrapText="1"/>
    </xf>
    <xf numFmtId="0" fontId="91" fillId="7" borderId="13" xfId="0" applyFont="1" applyFill="1" applyBorder="1" applyAlignment="1">
      <alignment horizontal="center" vertical="center" wrapText="1"/>
    </xf>
    <xf numFmtId="0" fontId="96" fillId="6" borderId="26" xfId="0" applyFont="1" applyFill="1" applyBorder="1" applyAlignment="1">
      <alignment horizontal="left" vertical="center" wrapText="1"/>
    </xf>
    <xf numFmtId="0" fontId="96" fillId="6" borderId="64" xfId="0" applyFont="1" applyFill="1" applyBorder="1" applyAlignment="1">
      <alignment horizontal="left" vertical="center" wrapText="1"/>
    </xf>
    <xf numFmtId="0" fontId="97" fillId="0" borderId="24" xfId="0" applyFont="1" applyBorder="1" applyAlignment="1">
      <alignment horizontal="center" vertical="center" wrapText="1"/>
    </xf>
    <xf numFmtId="0" fontId="97" fillId="0" borderId="20" xfId="0" applyFont="1" applyBorder="1" applyAlignment="1">
      <alignment horizontal="center" vertical="center" wrapText="1"/>
    </xf>
    <xf numFmtId="0" fontId="97" fillId="0" borderId="21" xfId="0" applyFont="1" applyBorder="1" applyAlignment="1">
      <alignment horizontal="center" vertical="center" wrapText="1"/>
    </xf>
    <xf numFmtId="0" fontId="97" fillId="0" borderId="41" xfId="0" applyFont="1" applyBorder="1" applyAlignment="1">
      <alignment horizontal="center" vertical="center" wrapText="1"/>
    </xf>
    <xf numFmtId="0" fontId="97" fillId="0" borderId="45" xfId="0" applyFont="1" applyBorder="1" applyAlignment="1">
      <alignment horizontal="center" vertical="center" wrapText="1"/>
    </xf>
    <xf numFmtId="0" fontId="97" fillId="0" borderId="18" xfId="0" applyFont="1" applyBorder="1" applyAlignment="1">
      <alignment horizontal="center" vertical="center" wrapText="1"/>
    </xf>
    <xf numFmtId="0" fontId="97" fillId="0" borderId="46" xfId="0" applyFont="1" applyBorder="1" applyAlignment="1">
      <alignment horizontal="center" vertical="center" wrapText="1"/>
    </xf>
    <xf numFmtId="0" fontId="93" fillId="0" borderId="13" xfId="0" applyFont="1" applyBorder="1" applyAlignment="1">
      <alignment horizontal="center" vertical="center" wrapText="1"/>
    </xf>
    <xf numFmtId="0" fontId="95" fillId="0" borderId="13" xfId="0" applyFont="1" applyBorder="1" applyAlignment="1">
      <alignment horizontal="center" vertical="center" wrapText="1"/>
    </xf>
    <xf numFmtId="0" fontId="87" fillId="33" borderId="66" xfId="0" applyFont="1" applyFill="1" applyBorder="1" applyAlignment="1">
      <alignment horizontal="center" vertical="center" wrapText="1"/>
    </xf>
    <xf numFmtId="0" fontId="87" fillId="33" borderId="55" xfId="0" applyFont="1" applyFill="1" applyBorder="1" applyAlignment="1">
      <alignment horizontal="center" vertical="center" wrapText="1"/>
    </xf>
    <xf numFmtId="0" fontId="87" fillId="33" borderId="56" xfId="0" applyFont="1" applyFill="1" applyBorder="1" applyAlignment="1">
      <alignment horizontal="center" vertical="center" wrapText="1"/>
    </xf>
    <xf numFmtId="1" fontId="96" fillId="0" borderId="13" xfId="0" applyNumberFormat="1" applyFont="1" applyBorder="1" applyAlignment="1">
      <alignment horizontal="center" vertical="center" wrapText="1"/>
    </xf>
    <xf numFmtId="1" fontId="96" fillId="0" borderId="24" xfId="0" applyNumberFormat="1" applyFont="1" applyBorder="1" applyAlignment="1">
      <alignment horizontal="center" vertical="center" wrapText="1"/>
    </xf>
    <xf numFmtId="0" fontId="128" fillId="0" borderId="63" xfId="0" applyFont="1" applyBorder="1" applyAlignment="1">
      <alignment horizontal="center" vertical="center" wrapText="1"/>
    </xf>
    <xf numFmtId="0" fontId="95" fillId="22" borderId="59" xfId="0" applyFont="1" applyFill="1" applyBorder="1" applyAlignment="1">
      <alignment horizontal="center" vertical="center" wrapText="1"/>
    </xf>
    <xf numFmtId="0" fontId="95" fillId="22" borderId="17" xfId="0" applyFont="1" applyFill="1" applyBorder="1" applyAlignment="1">
      <alignment horizontal="center" vertical="center" wrapText="1"/>
    </xf>
    <xf numFmtId="0" fontId="95" fillId="22" borderId="16" xfId="0" applyFont="1" applyFill="1" applyBorder="1" applyAlignment="1">
      <alignment horizontal="center" vertical="center" wrapText="1"/>
    </xf>
    <xf numFmtId="0" fontId="95" fillId="17" borderId="15" xfId="0" applyFont="1" applyFill="1" applyBorder="1" applyAlignment="1">
      <alignment horizontal="center" vertical="center" wrapText="1"/>
    </xf>
    <xf numFmtId="0" fontId="95" fillId="17" borderId="17" xfId="0" applyFont="1" applyFill="1" applyBorder="1" applyAlignment="1">
      <alignment horizontal="center" vertical="center" wrapText="1"/>
    </xf>
    <xf numFmtId="0" fontId="95" fillId="17" borderId="60" xfId="0" applyFont="1" applyFill="1" applyBorder="1" applyAlignment="1">
      <alignment horizontal="center" vertical="center" wrapText="1"/>
    </xf>
    <xf numFmtId="0" fontId="110" fillId="0" borderId="59" xfId="0" applyFont="1" applyBorder="1" applyAlignment="1">
      <alignment horizontal="left" vertical="center" wrapText="1"/>
    </xf>
    <xf numFmtId="0" fontId="110" fillId="0" borderId="17" xfId="0" applyFont="1" applyBorder="1" applyAlignment="1">
      <alignment horizontal="left" vertical="center" wrapText="1"/>
    </xf>
    <xf numFmtId="0" fontId="110" fillId="0" borderId="60" xfId="0" applyFont="1" applyBorder="1" applyAlignment="1">
      <alignment horizontal="left" vertical="center" wrapText="1"/>
    </xf>
    <xf numFmtId="0" fontId="104" fillId="0" borderId="23" xfId="0" applyFont="1" applyBorder="1" applyAlignment="1">
      <alignment horizontal="center" vertical="center" wrapText="1"/>
    </xf>
    <xf numFmtId="0" fontId="104" fillId="0" borderId="13" xfId="0" applyFont="1" applyBorder="1" applyAlignment="1">
      <alignment horizontal="center" vertical="center" wrapText="1"/>
    </xf>
    <xf numFmtId="0" fontId="104" fillId="0" borderId="24" xfId="0" applyFont="1" applyBorder="1" applyAlignment="1">
      <alignment horizontal="center" vertical="center" wrapText="1"/>
    </xf>
    <xf numFmtId="0" fontId="95" fillId="22" borderId="64" xfId="0" applyFont="1" applyFill="1" applyBorder="1" applyAlignment="1">
      <alignment horizontal="center" vertical="center" wrapText="1"/>
    </xf>
    <xf numFmtId="0" fontId="95" fillId="22" borderId="38" xfId="0" applyFont="1" applyFill="1" applyBorder="1" applyAlignment="1">
      <alignment horizontal="center" vertical="center" wrapText="1"/>
    </xf>
    <xf numFmtId="0" fontId="95" fillId="22" borderId="65" xfId="0" applyFont="1" applyFill="1" applyBorder="1" applyAlignment="1">
      <alignment horizontal="center" vertical="center" wrapText="1"/>
    </xf>
    <xf numFmtId="0" fontId="88" fillId="0" borderId="13" xfId="0" applyFont="1" applyBorder="1" applyAlignment="1">
      <alignment horizontal="left" vertical="center"/>
    </xf>
    <xf numFmtId="0" fontId="88" fillId="0" borderId="24" xfId="0" applyFont="1" applyBorder="1" applyAlignment="1">
      <alignment horizontal="left" vertical="center"/>
    </xf>
    <xf numFmtId="0" fontId="95" fillId="22" borderId="23" xfId="0" applyFont="1" applyFill="1" applyBorder="1" applyAlignment="1">
      <alignment horizontal="center" vertical="center" wrapText="1"/>
    </xf>
    <xf numFmtId="0" fontId="95" fillId="22" borderId="13" xfId="0" applyFont="1" applyFill="1" applyBorder="1" applyAlignment="1">
      <alignment horizontal="center" vertical="center" wrapText="1"/>
    </xf>
    <xf numFmtId="0" fontId="95" fillId="22" borderId="24" xfId="0" applyFont="1" applyFill="1" applyBorder="1" applyAlignment="1">
      <alignment horizontal="center" vertical="center" wrapText="1"/>
    </xf>
    <xf numFmtId="0" fontId="105" fillId="0" borderId="23" xfId="0" applyFont="1" applyBorder="1" applyAlignment="1">
      <alignment horizontal="left" vertical="center" wrapText="1"/>
    </xf>
    <xf numFmtId="0" fontId="105" fillId="0" borderId="13" xfId="0" applyFont="1" applyBorder="1" applyAlignment="1">
      <alignment horizontal="left" vertical="center" wrapText="1"/>
    </xf>
    <xf numFmtId="0" fontId="105" fillId="0" borderId="24" xfId="0" applyFont="1" applyBorder="1" applyAlignment="1">
      <alignment horizontal="left" vertical="center" wrapText="1"/>
    </xf>
    <xf numFmtId="0" fontId="102" fillId="31" borderId="23" xfId="0" applyFont="1" applyFill="1" applyBorder="1" applyAlignment="1">
      <alignment horizontal="center" vertical="center"/>
    </xf>
    <xf numFmtId="0" fontId="102" fillId="31" borderId="13" xfId="0" applyFont="1" applyFill="1" applyBorder="1" applyAlignment="1">
      <alignment horizontal="center" vertical="center"/>
    </xf>
    <xf numFmtId="49" fontId="110" fillId="14" borderId="23" xfId="0" applyNumberFormat="1" applyFont="1" applyFill="1" applyBorder="1" applyAlignment="1">
      <alignment horizontal="left" vertical="top" wrapText="1"/>
    </xf>
    <xf numFmtId="49" fontId="110" fillId="14" borderId="13" xfId="0" applyNumberFormat="1" applyFont="1" applyFill="1" applyBorder="1" applyAlignment="1">
      <alignment horizontal="left" vertical="top" wrapText="1"/>
    </xf>
    <xf numFmtId="49" fontId="110" fillId="14" borderId="24" xfId="0" applyNumberFormat="1" applyFont="1" applyFill="1" applyBorder="1" applyAlignment="1">
      <alignment horizontal="left" vertical="top" wrapText="1"/>
    </xf>
    <xf numFmtId="0" fontId="88" fillId="0" borderId="52" xfId="0" applyFont="1" applyBorder="1" applyAlignment="1">
      <alignment horizontal="left" vertical="center" wrapText="1"/>
    </xf>
    <xf numFmtId="0" fontId="88" fillId="0" borderId="53" xfId="0" applyFont="1" applyBorder="1" applyAlignment="1">
      <alignment horizontal="left" vertical="center" wrapText="1"/>
    </xf>
    <xf numFmtId="0" fontId="98" fillId="0" borderId="53" xfId="0" applyFont="1" applyBorder="1" applyAlignment="1">
      <alignment horizontal="left" vertical="center" wrapText="1"/>
    </xf>
    <xf numFmtId="0" fontId="98" fillId="0" borderId="54" xfId="0" applyFont="1" applyBorder="1" applyAlignment="1">
      <alignment horizontal="left" vertical="center" wrapText="1"/>
    </xf>
    <xf numFmtId="0" fontId="97" fillId="12" borderId="13" xfId="0" applyFont="1" applyFill="1" applyBorder="1" applyAlignment="1">
      <alignment horizontal="left" vertical="center" wrapText="1"/>
    </xf>
    <xf numFmtId="0" fontId="97" fillId="0" borderId="53" xfId="0" applyFont="1" applyBorder="1" applyAlignment="1">
      <alignment horizontal="center" vertical="center" wrapText="1"/>
    </xf>
    <xf numFmtId="0" fontId="96" fillId="0" borderId="53" xfId="0" applyFont="1" applyBorder="1" applyAlignment="1">
      <alignment horizontal="left" vertical="top" wrapText="1"/>
    </xf>
    <xf numFmtId="0" fontId="96" fillId="0" borderId="54" xfId="0" applyFont="1" applyBorder="1" applyAlignment="1">
      <alignment horizontal="left" vertical="top" wrapText="1"/>
    </xf>
    <xf numFmtId="0" fontId="97" fillId="0" borderId="13" xfId="0" applyFont="1" applyBorder="1" applyAlignment="1">
      <alignment horizontal="left" vertical="center" wrapText="1"/>
    </xf>
    <xf numFmtId="0" fontId="97" fillId="0" borderId="24" xfId="0" applyFont="1" applyBorder="1" applyAlignment="1">
      <alignment horizontal="left" vertical="center" wrapText="1"/>
    </xf>
    <xf numFmtId="0" fontId="96" fillId="0" borderId="24" xfId="0" applyFont="1" applyBorder="1" applyAlignment="1">
      <alignment horizontal="center" vertical="center" wrapText="1"/>
    </xf>
    <xf numFmtId="0" fontId="96" fillId="6" borderId="52" xfId="0" applyFont="1" applyFill="1" applyBorder="1" applyAlignment="1">
      <alignment horizontal="left" vertical="center" wrapText="1"/>
    </xf>
    <xf numFmtId="0" fontId="96" fillId="6" borderId="53" xfId="0" applyFont="1" applyFill="1" applyBorder="1" applyAlignment="1">
      <alignment horizontal="left" vertical="center" wrapText="1"/>
    </xf>
    <xf numFmtId="167" fontId="110" fillId="0" borderId="13" xfId="0" applyNumberFormat="1" applyFont="1" applyBorder="1" applyAlignment="1">
      <alignment horizontal="center" vertical="center" wrapText="1"/>
    </xf>
    <xf numFmtId="44" fontId="110" fillId="0" borderId="13" xfId="3" applyFont="1" applyFill="1" applyBorder="1" applyAlignment="1">
      <alignment horizontal="center" vertical="center" wrapText="1"/>
    </xf>
    <xf numFmtId="170" fontId="97" fillId="0" borderId="13" xfId="3" applyNumberFormat="1" applyFont="1" applyFill="1" applyBorder="1" applyAlignment="1">
      <alignment horizontal="center" vertical="center" wrapText="1"/>
    </xf>
    <xf numFmtId="170" fontId="97" fillId="0" borderId="13" xfId="0" applyNumberFormat="1" applyFont="1" applyBorder="1" applyAlignment="1">
      <alignment horizontal="center" vertical="center" wrapText="1"/>
    </xf>
    <xf numFmtId="0" fontId="96" fillId="31" borderId="13" xfId="0" applyFont="1" applyFill="1" applyBorder="1" applyAlignment="1">
      <alignment horizontal="center" vertical="center" wrapText="1"/>
    </xf>
    <xf numFmtId="0" fontId="96" fillId="31" borderId="24" xfId="0" applyFont="1" applyFill="1" applyBorder="1" applyAlignment="1">
      <alignment horizontal="center" vertical="center" wrapText="1"/>
    </xf>
    <xf numFmtId="0" fontId="110" fillId="0" borderId="61" xfId="0" applyFont="1" applyBorder="1" applyAlignment="1">
      <alignment horizontal="left" wrapText="1"/>
    </xf>
    <xf numFmtId="0" fontId="110" fillId="0" borderId="62" xfId="0" applyFont="1" applyBorder="1" applyAlignment="1">
      <alignment horizontal="left" wrapText="1"/>
    </xf>
    <xf numFmtId="0" fontId="110" fillId="0" borderId="75" xfId="0" applyFont="1" applyBorder="1" applyAlignment="1">
      <alignment horizontal="left" wrapText="1"/>
    </xf>
    <xf numFmtId="0" fontId="111" fillId="14" borderId="23" xfId="0" applyFont="1" applyFill="1" applyBorder="1" applyAlignment="1">
      <alignment horizontal="left" vertical="top" wrapText="1"/>
    </xf>
    <xf numFmtId="0" fontId="111" fillId="14" borderId="13" xfId="0" applyFont="1" applyFill="1" applyBorder="1" applyAlignment="1">
      <alignment horizontal="left" vertical="top" wrapText="1"/>
    </xf>
    <xf numFmtId="0" fontId="111" fillId="14" borderId="24" xfId="0" applyFont="1" applyFill="1" applyBorder="1" applyAlignment="1">
      <alignment horizontal="left" vertical="top" wrapText="1"/>
    </xf>
    <xf numFmtId="0" fontId="110" fillId="0" borderId="23" xfId="0" applyFont="1" applyBorder="1" applyAlignment="1">
      <alignment horizontal="left" vertical="center" wrapText="1"/>
    </xf>
    <xf numFmtId="0" fontId="110" fillId="0" borderId="13" xfId="0" applyFont="1" applyBorder="1" applyAlignment="1">
      <alignment horizontal="left" vertical="center" wrapText="1"/>
    </xf>
    <xf numFmtId="0" fontId="110" fillId="0" borderId="24" xfId="0" applyFont="1" applyBorder="1" applyAlignment="1">
      <alignment horizontal="left" vertical="center" wrapText="1"/>
    </xf>
    <xf numFmtId="0" fontId="107" fillId="0" borderId="23" xfId="0" applyFont="1" applyBorder="1" applyAlignment="1">
      <alignment horizontal="center" vertical="top" wrapText="1"/>
    </xf>
    <xf numFmtId="0" fontId="107" fillId="0" borderId="13" xfId="0" applyFont="1" applyBorder="1" applyAlignment="1">
      <alignment horizontal="center" vertical="top" wrapText="1"/>
    </xf>
    <xf numFmtId="0" fontId="107" fillId="0" borderId="24" xfId="0" applyFont="1" applyBorder="1" applyAlignment="1">
      <alignment horizontal="center" vertical="top" wrapText="1"/>
    </xf>
    <xf numFmtId="0" fontId="111" fillId="14" borderId="59" xfId="0" applyFont="1" applyFill="1" applyBorder="1" applyAlignment="1">
      <alignment horizontal="left" vertical="top" wrapText="1"/>
    </xf>
    <xf numFmtId="0" fontId="111" fillId="14" borderId="17" xfId="0" applyFont="1" applyFill="1" applyBorder="1" applyAlignment="1">
      <alignment horizontal="left" vertical="top" wrapText="1"/>
    </xf>
    <xf numFmtId="0" fontId="111" fillId="14" borderId="60" xfId="0" applyFont="1" applyFill="1" applyBorder="1" applyAlignment="1">
      <alignment horizontal="left" vertical="top" wrapText="1"/>
    </xf>
    <xf numFmtId="0" fontId="112" fillId="0" borderId="13" xfId="4" applyFont="1" applyBorder="1" applyAlignment="1">
      <alignment horizontal="center" vertical="center" wrapText="1"/>
    </xf>
    <xf numFmtId="0" fontId="112" fillId="0" borderId="13" xfId="4" applyFont="1" applyBorder="1" applyAlignment="1">
      <alignment horizontal="center" vertical="center"/>
    </xf>
    <xf numFmtId="0" fontId="89" fillId="0" borderId="13" xfId="4" applyFont="1" applyBorder="1" applyAlignment="1">
      <alignment horizontal="center" vertical="center"/>
    </xf>
    <xf numFmtId="0" fontId="112" fillId="21" borderId="22" xfId="0" applyFont="1" applyFill="1" applyBorder="1" applyAlignment="1">
      <alignment horizontal="center" vertical="center" wrapText="1"/>
    </xf>
    <xf numFmtId="0" fontId="112" fillId="21" borderId="51" xfId="0" applyFont="1" applyFill="1" applyBorder="1" applyAlignment="1">
      <alignment horizontal="center" vertical="center" wrapText="1"/>
    </xf>
    <xf numFmtId="0" fontId="112" fillId="21" borderId="31" xfId="0" applyFont="1" applyFill="1" applyBorder="1" applyAlignment="1">
      <alignment horizontal="center" vertical="center" wrapText="1"/>
    </xf>
    <xf numFmtId="0" fontId="112" fillId="0" borderId="13" xfId="0" applyFont="1" applyBorder="1" applyAlignment="1">
      <alignment horizontal="center" vertical="center" wrapText="1"/>
    </xf>
    <xf numFmtId="0" fontId="89" fillId="0" borderId="13" xfId="0" applyFont="1" applyBorder="1" applyAlignment="1">
      <alignment horizontal="center" vertical="center" wrapText="1"/>
    </xf>
    <xf numFmtId="0" fontId="89" fillId="0" borderId="24" xfId="0" applyFont="1" applyBorder="1" applyAlignment="1">
      <alignment horizontal="center" vertical="center" wrapText="1"/>
    </xf>
    <xf numFmtId="0" fontId="107" fillId="0" borderId="20" xfId="8" applyFont="1" applyBorder="1" applyAlignment="1">
      <alignment horizontal="center" vertical="center" wrapText="1"/>
    </xf>
    <xf numFmtId="0" fontId="107" fillId="0" borderId="21" xfId="8" applyFont="1" applyBorder="1" applyAlignment="1">
      <alignment horizontal="center" vertical="center" wrapText="1"/>
    </xf>
    <xf numFmtId="0" fontId="107" fillId="0" borderId="71" xfId="8" applyFont="1" applyBorder="1" applyAlignment="1">
      <alignment horizontal="center" vertical="center" wrapText="1"/>
    </xf>
    <xf numFmtId="0" fontId="107" fillId="0" borderId="45" xfId="8" applyFont="1" applyBorder="1" applyAlignment="1">
      <alignment horizontal="center" vertical="center" wrapText="1"/>
    </xf>
    <xf numFmtId="0" fontId="107" fillId="0" borderId="18" xfId="8" applyFont="1" applyBorder="1" applyAlignment="1">
      <alignment horizontal="center" vertical="center" wrapText="1"/>
    </xf>
    <xf numFmtId="0" fontId="107" fillId="0" borderId="77" xfId="8" applyFont="1" applyBorder="1" applyAlignment="1">
      <alignment horizontal="center" vertical="center" wrapText="1"/>
    </xf>
    <xf numFmtId="0" fontId="88" fillId="0" borderId="13" xfId="0" applyFont="1" applyBorder="1" applyAlignment="1">
      <alignment horizontal="center" vertical="center" wrapText="1"/>
    </xf>
    <xf numFmtId="0" fontId="88" fillId="0" borderId="23" xfId="0" applyFont="1" applyBorder="1" applyAlignment="1">
      <alignment horizontal="left" vertical="center"/>
    </xf>
    <xf numFmtId="0" fontId="88" fillId="0" borderId="61" xfId="0" applyFont="1" applyBorder="1" applyAlignment="1">
      <alignment horizontal="left" vertical="center"/>
    </xf>
    <xf numFmtId="0" fontId="88" fillId="0" borderId="62" xfId="0" applyFont="1" applyBorder="1" applyAlignment="1">
      <alignment horizontal="left" vertical="center"/>
    </xf>
    <xf numFmtId="0" fontId="88" fillId="0" borderId="75" xfId="0" applyFont="1" applyBorder="1" applyAlignment="1">
      <alignment horizontal="left" vertical="center"/>
    </xf>
    <xf numFmtId="0" fontId="88" fillId="0" borderId="59" xfId="0" applyFont="1" applyBorder="1" applyAlignment="1">
      <alignment horizontal="left" vertical="center" wrapText="1"/>
    </xf>
    <xf numFmtId="0" fontId="88" fillId="0" borderId="16" xfId="0" applyFont="1" applyBorder="1" applyAlignment="1">
      <alignment horizontal="left" vertical="center" wrapText="1"/>
    </xf>
    <xf numFmtId="0" fontId="101" fillId="12" borderId="23" xfId="0" applyFont="1" applyFill="1" applyBorder="1" applyAlignment="1">
      <alignment horizontal="left" vertical="center"/>
    </xf>
    <xf numFmtId="0" fontId="101" fillId="12" borderId="13" xfId="0" applyFont="1" applyFill="1" applyBorder="1" applyAlignment="1">
      <alignment horizontal="left" vertical="center"/>
    </xf>
    <xf numFmtId="0" fontId="111" fillId="0" borderId="70" xfId="0" applyFont="1" applyBorder="1" applyAlignment="1">
      <alignment horizontal="left" vertical="top" wrapText="1"/>
    </xf>
    <xf numFmtId="0" fontId="111" fillId="0" borderId="21" xfId="0" applyFont="1" applyBorder="1" applyAlignment="1">
      <alignment horizontal="left" vertical="top" wrapText="1"/>
    </xf>
    <xf numFmtId="0" fontId="111" fillId="0" borderId="71" xfId="0" applyFont="1" applyBorder="1" applyAlignment="1">
      <alignment horizontal="left" vertical="top" wrapText="1"/>
    </xf>
    <xf numFmtId="0" fontId="88" fillId="0" borderId="15" xfId="0" applyFont="1" applyBorder="1" applyAlignment="1">
      <alignment horizontal="center" vertical="center"/>
    </xf>
    <xf numFmtId="0" fontId="88" fillId="0" borderId="16" xfId="0" applyFont="1" applyBorder="1" applyAlignment="1">
      <alignment horizontal="center" vertical="center"/>
    </xf>
    <xf numFmtId="0" fontId="88" fillId="0" borderId="13" xfId="0" applyFont="1" applyBorder="1" applyAlignment="1">
      <alignment horizontal="center" vertical="center"/>
    </xf>
    <xf numFmtId="0" fontId="101" fillId="12" borderId="13" xfId="0" applyFont="1" applyFill="1" applyBorder="1" applyAlignment="1">
      <alignment horizontal="center" vertical="center" wrapText="1"/>
    </xf>
    <xf numFmtId="0" fontId="101" fillId="12" borderId="13" xfId="0" applyFont="1" applyFill="1" applyBorder="1" applyAlignment="1">
      <alignment horizontal="center" vertical="center"/>
    </xf>
    <xf numFmtId="0" fontId="122" fillId="6" borderId="59" xfId="0" applyFont="1" applyFill="1" applyBorder="1" applyAlignment="1">
      <alignment horizontal="left" vertical="center"/>
    </xf>
    <xf numFmtId="0" fontId="122" fillId="6" borderId="17" xfId="0" applyFont="1" applyFill="1" applyBorder="1" applyAlignment="1">
      <alignment horizontal="left" vertical="center"/>
    </xf>
    <xf numFmtId="0" fontId="122" fillId="6" borderId="60" xfId="0" applyFont="1" applyFill="1" applyBorder="1" applyAlignment="1">
      <alignment horizontal="left" vertical="center"/>
    </xf>
    <xf numFmtId="0" fontId="101" fillId="12" borderId="15" xfId="0" applyFont="1" applyFill="1" applyBorder="1" applyAlignment="1">
      <alignment horizontal="center" vertical="center"/>
    </xf>
    <xf numFmtId="0" fontId="101" fillId="12" borderId="16" xfId="0" applyFont="1" applyFill="1" applyBorder="1" applyAlignment="1">
      <alignment horizontal="center" vertical="center"/>
    </xf>
    <xf numFmtId="0" fontId="101" fillId="12" borderId="15" xfId="0" applyFont="1" applyFill="1" applyBorder="1" applyAlignment="1">
      <alignment horizontal="center" vertical="center" wrapText="1"/>
    </xf>
    <xf numFmtId="0" fontId="101" fillId="12" borderId="17" xfId="0" applyFont="1" applyFill="1" applyBorder="1" applyAlignment="1">
      <alignment horizontal="center" vertical="center" wrapText="1"/>
    </xf>
    <xf numFmtId="0" fontId="101" fillId="12" borderId="16" xfId="0" applyFont="1" applyFill="1" applyBorder="1" applyAlignment="1">
      <alignment horizontal="center" vertical="center" wrapText="1"/>
    </xf>
    <xf numFmtId="0" fontId="88" fillId="0" borderId="17" xfId="0" applyFont="1" applyBorder="1" applyAlignment="1">
      <alignment horizontal="center" vertical="center"/>
    </xf>
    <xf numFmtId="3" fontId="88" fillId="0" borderId="13" xfId="0" applyNumberFormat="1" applyFont="1" applyBorder="1" applyAlignment="1">
      <alignment horizontal="center" vertical="center"/>
    </xf>
    <xf numFmtId="0" fontId="126" fillId="7" borderId="22" xfId="0" applyFont="1" applyFill="1" applyBorder="1" applyAlignment="1">
      <alignment horizontal="left" vertical="center" wrapText="1"/>
    </xf>
    <xf numFmtId="0" fontId="126" fillId="7" borderId="51" xfId="0" applyFont="1" applyFill="1" applyBorder="1" applyAlignment="1">
      <alignment horizontal="left" vertical="center" wrapText="1"/>
    </xf>
    <xf numFmtId="0" fontId="126" fillId="7" borderId="31" xfId="0" applyFont="1" applyFill="1" applyBorder="1" applyAlignment="1">
      <alignment horizontal="left"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0" fontId="101" fillId="0" borderId="52" xfId="0" applyFont="1" applyBorder="1" applyAlignment="1">
      <alignment horizontal="left" vertical="center" wrapText="1"/>
    </xf>
    <xf numFmtId="0" fontId="101" fillId="0" borderId="53" xfId="0" applyFont="1" applyBorder="1" applyAlignment="1">
      <alignment horizontal="left" vertical="center" wrapText="1"/>
    </xf>
    <xf numFmtId="0" fontId="101" fillId="0" borderId="54" xfId="0" applyFont="1" applyBorder="1" applyAlignment="1">
      <alignment horizontal="left" vertical="center" wrapText="1"/>
    </xf>
    <xf numFmtId="0" fontId="88" fillId="0" borderId="57" xfId="0" applyFont="1" applyBorder="1" applyAlignment="1">
      <alignment horizontal="left" vertical="center" wrapText="1"/>
    </xf>
    <xf numFmtId="0" fontId="88" fillId="0" borderId="68" xfId="0" applyFont="1" applyBorder="1" applyAlignment="1">
      <alignment horizontal="left" vertical="center" wrapText="1"/>
    </xf>
    <xf numFmtId="0" fontId="88" fillId="0" borderId="48" xfId="0" applyFont="1" applyBorder="1" applyAlignment="1">
      <alignment horizontal="left" vertical="center" wrapText="1"/>
    </xf>
    <xf numFmtId="9" fontId="88" fillId="0" borderId="53" xfId="2" applyFont="1" applyBorder="1" applyAlignment="1">
      <alignment horizontal="center" vertical="center"/>
    </xf>
    <xf numFmtId="9" fontId="88" fillId="0" borderId="54" xfId="2" applyFont="1" applyBorder="1" applyAlignment="1">
      <alignment horizontal="center" vertical="center"/>
    </xf>
    <xf numFmtId="0" fontId="101" fillId="12" borderId="40" xfId="0" applyFont="1" applyFill="1" applyBorder="1" applyAlignment="1">
      <alignment horizontal="left" vertical="center"/>
    </xf>
    <xf numFmtId="0" fontId="101" fillId="12" borderId="47" xfId="0" applyFont="1" applyFill="1" applyBorder="1" applyAlignment="1">
      <alignment horizontal="left" vertical="center"/>
    </xf>
    <xf numFmtId="0" fontId="101" fillId="12" borderId="57" xfId="0" applyFont="1" applyFill="1" applyBorder="1" applyAlignment="1">
      <alignment horizontal="left" vertical="center"/>
    </xf>
    <xf numFmtId="0" fontId="101" fillId="12" borderId="58" xfId="0" applyFont="1" applyFill="1" applyBorder="1" applyAlignment="1">
      <alignment horizontal="left" vertical="center"/>
    </xf>
    <xf numFmtId="0" fontId="101" fillId="12" borderId="51" xfId="0" applyFont="1" applyFill="1" applyBorder="1" applyAlignment="1">
      <alignment horizontal="center" vertical="center" wrapText="1"/>
    </xf>
    <xf numFmtId="0" fontId="122" fillId="12" borderId="51" xfId="0" applyFont="1" applyFill="1" applyBorder="1" applyAlignment="1">
      <alignment horizontal="center" vertical="center" wrapText="1"/>
    </xf>
    <xf numFmtId="0" fontId="122" fillId="12" borderId="31" xfId="0" applyFont="1" applyFill="1" applyBorder="1" applyAlignment="1">
      <alignment horizontal="center" vertical="center" wrapText="1"/>
    </xf>
    <xf numFmtId="169" fontId="88" fillId="0" borderId="53" xfId="0" applyNumberFormat="1" applyFont="1" applyBorder="1" applyAlignment="1">
      <alignment horizontal="center" vertical="center"/>
    </xf>
    <xf numFmtId="169" fontId="88" fillId="0" borderId="53" xfId="3" applyNumberFormat="1" applyFont="1" applyBorder="1" applyAlignment="1">
      <alignment horizontal="center" vertical="center"/>
    </xf>
    <xf numFmtId="0" fontId="88" fillId="0" borderId="30" xfId="0" applyFont="1" applyBorder="1" applyAlignment="1">
      <alignment horizontal="center" vertical="center"/>
    </xf>
    <xf numFmtId="0" fontId="112" fillId="0" borderId="24" xfId="0" applyFont="1" applyBorder="1" applyAlignment="1">
      <alignment horizontal="center" vertical="center" wrapText="1"/>
    </xf>
    <xf numFmtId="0" fontId="112" fillId="0" borderId="53" xfId="0" applyFont="1" applyBorder="1" applyAlignment="1">
      <alignment horizontal="center" vertical="center" wrapText="1"/>
    </xf>
    <xf numFmtId="0" fontId="112" fillId="0" borderId="54" xfId="0" applyFont="1" applyBorder="1" applyAlignment="1">
      <alignment horizontal="center" vertical="center" wrapText="1"/>
    </xf>
    <xf numFmtId="0" fontId="96" fillId="12" borderId="52" xfId="4" applyFont="1" applyFill="1" applyBorder="1" applyAlignment="1">
      <alignment horizontal="left" vertical="center" wrapText="1"/>
    </xf>
    <xf numFmtId="0" fontId="112" fillId="0" borderId="53" xfId="4" applyFont="1" applyBorder="1" applyAlignment="1">
      <alignment horizontal="center" vertical="center"/>
    </xf>
    <xf numFmtId="0" fontId="88" fillId="0" borderId="24" xfId="0" applyFont="1" applyBorder="1" applyAlignment="1">
      <alignment horizontal="center" vertical="center"/>
    </xf>
    <xf numFmtId="0" fontId="88" fillId="0" borderId="52" xfId="0" applyFont="1" applyBorder="1" applyAlignment="1">
      <alignment horizontal="left" vertical="center"/>
    </xf>
    <xf numFmtId="0" fontId="88" fillId="0" borderId="53" xfId="0" applyFont="1" applyBorder="1" applyAlignment="1">
      <alignment horizontal="left" vertical="center"/>
    </xf>
    <xf numFmtId="0" fontId="88" fillId="0" borderId="54" xfId="0" applyFont="1" applyBorder="1" applyAlignment="1">
      <alignment horizontal="left" vertical="center"/>
    </xf>
    <xf numFmtId="0" fontId="117" fillId="23" borderId="37" xfId="0" applyFont="1" applyFill="1" applyBorder="1" applyAlignment="1">
      <alignment horizontal="center" vertical="center" wrapText="1"/>
    </xf>
    <xf numFmtId="0" fontId="117" fillId="23" borderId="28" xfId="0" applyFont="1" applyFill="1" applyBorder="1" applyAlignment="1">
      <alignment horizontal="center" vertical="center"/>
    </xf>
    <xf numFmtId="0" fontId="117" fillId="23" borderId="29" xfId="0" applyFont="1" applyFill="1" applyBorder="1" applyAlignment="1">
      <alignment horizontal="center" vertical="center"/>
    </xf>
    <xf numFmtId="0" fontId="101" fillId="7" borderId="13" xfId="0" applyFont="1" applyFill="1" applyBorder="1" applyAlignment="1">
      <alignment horizontal="left" vertical="center"/>
    </xf>
    <xf numFmtId="0" fontId="119" fillId="22" borderId="22" xfId="0" applyFont="1" applyFill="1" applyBorder="1" applyAlignment="1">
      <alignment horizontal="left" vertical="center" wrapText="1"/>
    </xf>
    <xf numFmtId="0" fontId="119" fillId="22" borderId="51" xfId="0" applyFont="1" applyFill="1" applyBorder="1" applyAlignment="1">
      <alignment horizontal="left" vertical="center"/>
    </xf>
    <xf numFmtId="0" fontId="119" fillId="22" borderId="31" xfId="0" applyFont="1" applyFill="1" applyBorder="1" applyAlignment="1">
      <alignment horizontal="left" vertical="center"/>
    </xf>
    <xf numFmtId="0" fontId="101" fillId="12" borderId="23" xfId="0" applyFont="1" applyFill="1" applyBorder="1" applyAlignment="1">
      <alignment horizontal="center" vertical="center"/>
    </xf>
    <xf numFmtId="0" fontId="101" fillId="7" borderId="13" xfId="0" applyFont="1" applyFill="1" applyBorder="1" applyAlignment="1">
      <alignment horizontal="center" vertical="center" wrapText="1"/>
    </xf>
    <xf numFmtId="0" fontId="100" fillId="0" borderId="13" xfId="0" applyFont="1" applyBorder="1" applyAlignment="1">
      <alignment horizontal="center" vertical="center" wrapText="1"/>
    </xf>
    <xf numFmtId="10" fontId="100" fillId="0" borderId="13" xfId="0" applyNumberFormat="1" applyFont="1" applyBorder="1" applyAlignment="1">
      <alignment horizontal="center" vertical="center"/>
    </xf>
    <xf numFmtId="10" fontId="101" fillId="0" borderId="13" xfId="0" applyNumberFormat="1" applyFont="1" applyBorder="1" applyAlignment="1">
      <alignment horizontal="center" vertical="center" wrapText="1"/>
    </xf>
    <xf numFmtId="0" fontId="120" fillId="7" borderId="13" xfId="0" applyFont="1" applyFill="1" applyBorder="1" applyAlignment="1">
      <alignment horizontal="left" vertical="center" wrapText="1"/>
    </xf>
    <xf numFmtId="0" fontId="122" fillId="0" borderId="52" xfId="0" applyFont="1" applyBorder="1" applyAlignment="1">
      <alignment horizontal="left" vertical="center" wrapText="1"/>
    </xf>
    <xf numFmtId="0" fontId="122" fillId="0" borderId="53" xfId="0" applyFont="1" applyBorder="1" applyAlignment="1">
      <alignment horizontal="left" vertical="center" wrapText="1"/>
    </xf>
    <xf numFmtId="0" fontId="122" fillId="0" borderId="54" xfId="0" applyFont="1" applyBorder="1" applyAlignment="1">
      <alignment horizontal="left" vertical="center" wrapText="1"/>
    </xf>
    <xf numFmtId="0" fontId="111" fillId="0" borderId="0" xfId="0" applyFont="1" applyAlignment="1">
      <alignment horizontal="left" vertical="center"/>
    </xf>
    <xf numFmtId="0" fontId="118" fillId="0" borderId="0" xfId="0" applyFont="1" applyAlignment="1">
      <alignment horizontal="left" vertical="top" wrapText="1"/>
    </xf>
    <xf numFmtId="0" fontId="101" fillId="7" borderId="13" xfId="0" applyFont="1" applyFill="1" applyBorder="1" applyAlignment="1">
      <alignment horizontal="left" vertical="center" wrapText="1"/>
    </xf>
    <xf numFmtId="0" fontId="88" fillId="0" borderId="23" xfId="0" applyFont="1" applyBorder="1" applyAlignment="1">
      <alignment horizontal="center" vertical="center"/>
    </xf>
    <xf numFmtId="0" fontId="88" fillId="0" borderId="52" xfId="0" applyFont="1" applyBorder="1" applyAlignment="1">
      <alignment horizontal="center" vertical="center"/>
    </xf>
    <xf numFmtId="0" fontId="88" fillId="0" borderId="53" xfId="0" applyFont="1" applyBorder="1" applyAlignment="1">
      <alignment horizontal="center" vertical="center"/>
    </xf>
    <xf numFmtId="0" fontId="101" fillId="12" borderId="59" xfId="0" applyFont="1" applyFill="1" applyBorder="1" applyAlignment="1">
      <alignment horizontal="center" vertical="center"/>
    </xf>
    <xf numFmtId="0" fontId="122" fillId="0" borderId="64" xfId="0" applyFont="1" applyBorder="1" applyAlignment="1">
      <alignment horizontal="left" vertical="center" wrapText="1"/>
    </xf>
    <xf numFmtId="0" fontId="122" fillId="0" borderId="38" xfId="0" applyFont="1" applyBorder="1" applyAlignment="1">
      <alignment horizontal="left" vertical="center" wrapText="1"/>
    </xf>
    <xf numFmtId="0" fontId="122" fillId="0" borderId="65" xfId="0" applyFont="1" applyBorder="1" applyAlignment="1">
      <alignment horizontal="left" vertical="center" wrapText="1"/>
    </xf>
    <xf numFmtId="0" fontId="119" fillId="22" borderId="72" xfId="0" applyFont="1" applyFill="1" applyBorder="1" applyAlignment="1">
      <alignment horizontal="left" vertical="center" wrapText="1"/>
    </xf>
    <xf numFmtId="0" fontId="119" fillId="22" borderId="73" xfId="0" applyFont="1" applyFill="1" applyBorder="1" applyAlignment="1">
      <alignment horizontal="left" vertical="center"/>
    </xf>
    <xf numFmtId="0" fontId="119" fillId="22" borderId="74" xfId="0" applyFont="1" applyFill="1" applyBorder="1" applyAlignment="1">
      <alignment horizontal="left" vertical="center"/>
    </xf>
    <xf numFmtId="0" fontId="87" fillId="33" borderId="37" xfId="0" applyFont="1" applyFill="1" applyBorder="1" applyAlignment="1">
      <alignment horizontal="center" vertical="center" wrapText="1"/>
    </xf>
    <xf numFmtId="0" fontId="87" fillId="33" borderId="28" xfId="0" applyFont="1" applyFill="1" applyBorder="1" applyAlignment="1">
      <alignment horizontal="center" vertical="center" wrapText="1"/>
    </xf>
    <xf numFmtId="0" fontId="100" fillId="0" borderId="13" xfId="0" applyFont="1" applyBorder="1" applyAlignment="1">
      <alignment horizontal="left" vertical="center"/>
    </xf>
    <xf numFmtId="0" fontId="101" fillId="26" borderId="23" xfId="0" applyFont="1" applyFill="1" applyBorder="1" applyAlignment="1">
      <alignment horizontal="center" vertical="center" wrapText="1"/>
    </xf>
    <xf numFmtId="0" fontId="101" fillId="26" borderId="13" xfId="0" applyFont="1" applyFill="1" applyBorder="1" applyAlignment="1">
      <alignment horizontal="center" vertical="center" wrapText="1"/>
    </xf>
    <xf numFmtId="0" fontId="127" fillId="7" borderId="23" xfId="0" applyFont="1" applyFill="1" applyBorder="1" applyAlignment="1">
      <alignment horizontal="left" vertical="center"/>
    </xf>
    <xf numFmtId="0" fontId="127" fillId="7" borderId="13" xfId="0" applyFont="1" applyFill="1" applyBorder="1" applyAlignment="1">
      <alignment horizontal="left" vertical="center"/>
    </xf>
    <xf numFmtId="0" fontId="127" fillId="7" borderId="24" xfId="0" applyFont="1" applyFill="1" applyBorder="1" applyAlignment="1">
      <alignment horizontal="left" vertical="center"/>
    </xf>
    <xf numFmtId="0" fontId="101" fillId="12" borderId="24" xfId="0" applyFont="1" applyFill="1" applyBorder="1" applyAlignment="1">
      <alignment horizontal="center" vertical="center"/>
    </xf>
    <xf numFmtId="0" fontId="88" fillId="0" borderId="15" xfId="0" applyFont="1" applyBorder="1" applyAlignment="1">
      <alignment horizontal="left" vertical="center" wrapText="1"/>
    </xf>
    <xf numFmtId="0" fontId="120" fillId="0" borderId="0" xfId="0" applyFont="1" applyAlignment="1">
      <alignment horizontal="left" vertical="center" wrapText="1"/>
    </xf>
    <xf numFmtId="0" fontId="101" fillId="12" borderId="38" xfId="0" applyFont="1" applyFill="1" applyBorder="1" applyAlignment="1">
      <alignment horizontal="center" vertical="center" wrapText="1"/>
    </xf>
    <xf numFmtId="0" fontId="101" fillId="12" borderId="38" xfId="0" applyFont="1" applyFill="1" applyBorder="1" applyAlignment="1">
      <alignment horizontal="center" vertical="center"/>
    </xf>
    <xf numFmtId="0" fontId="88" fillId="0" borderId="70" xfId="0" applyFont="1" applyBorder="1" applyAlignment="1">
      <alignment horizontal="left" vertical="center"/>
    </xf>
    <xf numFmtId="0" fontId="88" fillId="0" borderId="21" xfId="0" applyFont="1" applyBorder="1" applyAlignment="1">
      <alignment horizontal="left" vertical="center"/>
    </xf>
    <xf numFmtId="0" fontId="88" fillId="0" borderId="71" xfId="0" applyFont="1" applyBorder="1" applyAlignment="1">
      <alignment horizontal="left" vertical="center"/>
    </xf>
    <xf numFmtId="0" fontId="88" fillId="0" borderId="57" xfId="0" applyFont="1" applyBorder="1" applyAlignment="1">
      <alignment horizontal="left" vertical="center"/>
    </xf>
    <xf numFmtId="0" fontId="88" fillId="0" borderId="68" xfId="0" applyFont="1" applyBorder="1" applyAlignment="1">
      <alignment horizontal="left" vertical="center"/>
    </xf>
    <xf numFmtId="0" fontId="88" fillId="0" borderId="48" xfId="0" applyFont="1" applyBorder="1" applyAlignment="1">
      <alignment horizontal="left" vertical="center"/>
    </xf>
    <xf numFmtId="0" fontId="88" fillId="0" borderId="70" xfId="0" applyFont="1" applyBorder="1" applyAlignment="1">
      <alignment horizontal="left" vertical="center" wrapText="1"/>
    </xf>
    <xf numFmtId="0" fontId="88" fillId="0" borderId="41" xfId="0" applyFont="1" applyBorder="1" applyAlignment="1">
      <alignment horizontal="left" vertical="center" wrapText="1"/>
    </xf>
    <xf numFmtId="0" fontId="88" fillId="0" borderId="20" xfId="0" applyFont="1" applyBorder="1" applyAlignment="1">
      <alignment horizontal="left" vertical="center" wrapText="1"/>
    </xf>
    <xf numFmtId="0" fontId="88" fillId="0" borderId="20" xfId="0" applyFont="1" applyBorder="1" applyAlignment="1">
      <alignment horizontal="center" vertical="center"/>
    </xf>
    <xf numFmtId="0" fontId="88" fillId="0" borderId="21" xfId="0" applyFont="1" applyBorder="1" applyAlignment="1">
      <alignment horizontal="center" vertical="center"/>
    </xf>
    <xf numFmtId="0" fontId="88" fillId="0" borderId="41" xfId="0" applyFont="1" applyBorder="1" applyAlignment="1">
      <alignment horizontal="center" vertical="center"/>
    </xf>
    <xf numFmtId="3" fontId="88" fillId="0" borderId="27" xfId="0" applyNumberFormat="1" applyFont="1" applyBorder="1" applyAlignment="1">
      <alignment horizontal="center" vertical="center"/>
    </xf>
    <xf numFmtId="0" fontId="126" fillId="7" borderId="22" xfId="0" applyFont="1" applyFill="1" applyBorder="1" applyAlignment="1">
      <alignment horizontal="center" vertical="center" wrapText="1"/>
    </xf>
    <xf numFmtId="0" fontId="126" fillId="7" borderId="51" xfId="0" applyFont="1" applyFill="1" applyBorder="1" applyAlignment="1">
      <alignment horizontal="center" vertical="center" wrapText="1"/>
    </xf>
    <xf numFmtId="0" fontId="110" fillId="0" borderId="13" xfId="0" applyFont="1" applyBorder="1" applyAlignment="1">
      <alignment horizontal="left" vertical="center"/>
    </xf>
    <xf numFmtId="0" fontId="110" fillId="0" borderId="24" xfId="0" applyFont="1" applyBorder="1" applyAlignment="1">
      <alignment horizontal="left" vertical="center"/>
    </xf>
    <xf numFmtId="0" fontId="126" fillId="7" borderId="31" xfId="0" applyFont="1" applyFill="1" applyBorder="1" applyAlignment="1">
      <alignment horizontal="center" vertical="center" wrapText="1"/>
    </xf>
    <xf numFmtId="0" fontId="127" fillId="7" borderId="23" xfId="0" applyFont="1" applyFill="1" applyBorder="1" applyAlignment="1">
      <alignment horizontal="left" vertical="center" wrapText="1"/>
    </xf>
    <xf numFmtId="0" fontId="127" fillId="7" borderId="13" xfId="0" applyFont="1" applyFill="1" applyBorder="1" applyAlignment="1">
      <alignment horizontal="left" vertical="center" wrapText="1"/>
    </xf>
    <xf numFmtId="0" fontId="127" fillId="7" borderId="24" xfId="0" applyFont="1" applyFill="1" applyBorder="1" applyAlignment="1">
      <alignment horizontal="left" vertical="center" wrapText="1"/>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9"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8" fillId="5" borderId="13" xfId="0" applyFont="1" applyFill="1" applyBorder="1" applyAlignment="1">
      <alignment horizontal="center" vertical="center" wrapText="1"/>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164" fontId="10" fillId="0" borderId="13" xfId="0" applyNumberFormat="1" applyFont="1" applyBorder="1" applyAlignment="1">
      <alignment horizontal="center" vertical="center" shrinkToFi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9"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8" fillId="5" borderId="10" xfId="0" applyFont="1" applyFill="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0" xfId="0" applyFont="1" applyAlignment="1">
      <alignment horizontal="left" vertical="center" wrapText="1"/>
    </xf>
    <xf numFmtId="0" fontId="9"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8"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0" fontId="10" fillId="0" borderId="0" xfId="0" applyFont="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9" fillId="0" borderId="13" xfId="0" applyFont="1" applyBorder="1" applyAlignment="1">
      <alignment horizontal="center" vertical="center"/>
    </xf>
    <xf numFmtId="0" fontId="37" fillId="5"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21" fillId="6" borderId="13" xfId="0" applyFont="1" applyFill="1" applyBorder="1" applyAlignment="1">
      <alignment horizontal="center" vertical="center"/>
    </xf>
    <xf numFmtId="0" fontId="38" fillId="0" borderId="13" xfId="0" applyFont="1" applyBorder="1" applyAlignment="1">
      <alignment horizontal="left" vertical="center" wrapText="1"/>
    </xf>
    <xf numFmtId="0" fontId="38" fillId="0" borderId="13" xfId="0" applyFont="1" applyBorder="1" applyAlignment="1">
      <alignment vertical="center" wrapText="1"/>
    </xf>
    <xf numFmtId="0" fontId="37" fillId="6"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29"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 fillId="5" borderId="13" xfId="0" applyFont="1" applyFill="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3" fillId="4"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78" fillId="0" borderId="50"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0" xfId="0" applyFont="1" applyBorder="1" applyAlignment="1">
      <alignment horizontal="left" vertical="center" wrapText="1"/>
    </xf>
    <xf numFmtId="0" fontId="78" fillId="0" borderId="49" xfId="0" applyFont="1" applyBorder="1" applyAlignment="1">
      <alignment horizontal="left" vertical="center" wrapText="1"/>
    </xf>
    <xf numFmtId="0" fontId="78" fillId="0" borderId="43" xfId="0" applyFont="1" applyBorder="1" applyAlignment="1">
      <alignment horizontal="left" vertical="center" wrapText="1"/>
    </xf>
    <xf numFmtId="0" fontId="80" fillId="0" borderId="50" xfId="0" applyFont="1" applyBorder="1" applyAlignment="1">
      <alignment horizontal="left" vertical="center" wrapText="1"/>
    </xf>
    <xf numFmtId="0" fontId="80" fillId="0" borderId="49"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23">
    <cellStyle name="Bueno" xfId="14" builtinId="26"/>
    <cellStyle name="Hipervínculo" xfId="1" builtinId="8"/>
    <cellStyle name="Incorrecto" xfId="15" builtinId="27"/>
    <cellStyle name="Millares" xfId="13" builtinId="3"/>
    <cellStyle name="Millares 2" xfId="12" xr:uid="{DE8FAA0A-F494-4F7D-AE38-2F2E41FCD759}"/>
    <cellStyle name="Millares 2 2" xfId="21" xr:uid="{72D52A1A-A43F-46F4-8E72-8283846C8D2B}"/>
    <cellStyle name="Millares 3" xfId="7" xr:uid="{7E694A0B-E58A-40C0-AD75-375133D272F5}"/>
    <cellStyle name="Millares 3 2" xfId="19" xr:uid="{C9B376DF-DDB3-4C28-A157-43A8F173EFA4}"/>
    <cellStyle name="Millares 4" xfId="22" xr:uid="{8F7A7764-4DA7-47AD-BDC3-DEC4A9DA74F2}"/>
    <cellStyle name="Moneda" xfId="3" builtinId="4"/>
    <cellStyle name="Moneda 2" xfId="10" xr:uid="{60F6C8D9-FFA8-45C8-A34E-B7FECEED9162}"/>
    <cellStyle name="Moneda 2 2" xfId="20" xr:uid="{2F304033-DCEE-4CC9-B375-614618FB8606}"/>
    <cellStyle name="Moneda 3" xfId="6" xr:uid="{2CD529E4-462A-456D-9B9C-C40C795D41BF}"/>
    <cellStyle name="Moneda 3 2" xfId="18" xr:uid="{E453AFE6-003C-4BBB-AEB3-B097BFB76E75}"/>
    <cellStyle name="Moneda 4" xfId="17" xr:uid="{053BAA85-6BE5-4AEA-9438-2C6E0BC441CE}"/>
    <cellStyle name="Neutral" xfId="16" builtinId="28"/>
    <cellStyle name="Normal" xfId="0" builtinId="0"/>
    <cellStyle name="Normal 2" xfId="11" xr:uid="{D8E19A8C-AE1B-413F-9BB5-7A0D8F353789}"/>
    <cellStyle name="Normal 3" xfId="8" xr:uid="{C9F27B53-DA45-463D-BC2E-412957DC3EBE}"/>
    <cellStyle name="Normal 4" xfId="4" xr:uid="{2C64106B-5D7E-492C-8CD8-4D8E649BAE55}"/>
    <cellStyle name="Porcentaje" xfId="2" builtinId="5"/>
    <cellStyle name="Porcentaje 2" xfId="9" xr:uid="{A88AD168-8DB9-43D0-847B-031228AF9E81}"/>
    <cellStyle name="Porcentaje 3" xfId="5" xr:uid="{AB0D2303-F3B2-4D42-9E34-8B33D87CBB2C}"/>
  </cellStyles>
  <dxfs count="11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ill>
        <patternFill>
          <bgColor theme="6" tint="0.39994506668294322"/>
        </patternFill>
      </fill>
    </dxf>
    <dxf>
      <fill>
        <patternFill>
          <bgColor rgb="FF45E77B"/>
        </patternFill>
      </fill>
    </dxf>
    <dxf>
      <fill>
        <patternFill>
          <bgColor rgb="FFFE0000"/>
        </patternFill>
      </fill>
      <border>
        <left style="thin">
          <color auto="1"/>
        </left>
        <right style="thin">
          <color auto="1"/>
        </right>
        <top style="thin">
          <color auto="1"/>
        </top>
        <bottom style="thin">
          <color auto="1"/>
        </bottom>
        <vertical/>
        <horizontal/>
      </border>
    </dxf>
    <dxf>
      <fill>
        <patternFill>
          <bgColor rgb="FFFF0000"/>
        </patternFill>
      </fill>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45E77B"/>
        </patternFill>
      </fill>
    </dxf>
    <dxf>
      <fill>
        <patternFill>
          <bgColor theme="6" tint="0.39994506668294322"/>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rgb="FFFFFFCC"/>
        </patternFill>
      </fill>
    </dxf>
    <dxf>
      <fill>
        <patternFill>
          <bgColor rgb="FF92D050"/>
        </patternFill>
      </fill>
    </dxf>
    <dxf>
      <fill>
        <patternFill>
          <bgColor theme="5" tint="0.39994506668294322"/>
        </patternFill>
      </fill>
    </dxf>
  </dxfs>
  <tableStyles count="0" defaultTableStyle="TableStyleMedium9" defaultPivotStyle="PivotStyleLight16"/>
  <colors>
    <mruColors>
      <color rgb="FFFFFFCC"/>
      <color rgb="FFFF6161"/>
      <color rgb="FFCC3300"/>
      <color rgb="FFFF1111"/>
      <color rgb="FFB8CCE2"/>
      <color rgb="FFFFFF99"/>
      <color rgb="FFE3F5E5"/>
      <color rgb="FFFE0000"/>
      <color rgb="FFFF4343"/>
      <color rgb="FF45E7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image" Target="../media/image2.png"/><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 Id="rId15" Type="http://schemas.openxmlformats.org/officeDocument/2006/relationships/image" Target="../media/image4.png"/><Relationship Id="rId1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593420</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115</xdr:row>
      <xdr:rowOff>0</xdr:rowOff>
    </xdr:from>
    <xdr:to>
      <xdr:col>12</xdr:col>
      <xdr:colOff>0</xdr:colOff>
      <xdr:row>115</xdr:row>
      <xdr:rowOff>20045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twoCellAnchor editAs="oneCell">
    <xdr:from>
      <xdr:col>2</xdr:col>
      <xdr:colOff>485419</xdr:colOff>
      <xdr:row>104</xdr:row>
      <xdr:rowOff>1073728</xdr:rowOff>
    </xdr:from>
    <xdr:to>
      <xdr:col>9</xdr:col>
      <xdr:colOff>88040</xdr:colOff>
      <xdr:row>104</xdr:row>
      <xdr:rowOff>4281147</xdr:rowOff>
    </xdr:to>
    <xdr:pic>
      <xdr:nvPicPr>
        <xdr:cNvPr id="4" name="Imagen 3">
          <a:extLst>
            <a:ext uri="{FF2B5EF4-FFF2-40B4-BE49-F238E27FC236}">
              <a16:creationId xmlns:a16="http://schemas.microsoft.com/office/drawing/2014/main" id="{A5DF904F-CB31-25C2-2DA9-E6CA2E141134}"/>
            </a:ext>
          </a:extLst>
        </xdr:cNvPr>
        <xdr:cNvPicPr>
          <a:picLocks noChangeAspect="1"/>
        </xdr:cNvPicPr>
      </xdr:nvPicPr>
      <xdr:blipFill>
        <a:blip xmlns:r="http://schemas.openxmlformats.org/officeDocument/2006/relationships" r:embed="rId13"/>
        <a:stretch>
          <a:fillRect/>
        </a:stretch>
      </xdr:blipFill>
      <xdr:spPr>
        <a:xfrm>
          <a:off x="2771419" y="53409273"/>
          <a:ext cx="5923757" cy="3207419"/>
        </a:xfrm>
        <a:prstGeom prst="rect">
          <a:avLst/>
        </a:prstGeom>
      </xdr:spPr>
    </xdr:pic>
    <xdr:clientData/>
  </xdr:twoCellAnchor>
  <xdr:twoCellAnchor editAs="oneCell">
    <xdr:from>
      <xdr:col>2</xdr:col>
      <xdr:colOff>502227</xdr:colOff>
      <xdr:row>104</xdr:row>
      <xdr:rowOff>4173682</xdr:rowOff>
    </xdr:from>
    <xdr:to>
      <xdr:col>8</xdr:col>
      <xdr:colOff>606136</xdr:colOff>
      <xdr:row>104</xdr:row>
      <xdr:rowOff>5115746</xdr:rowOff>
    </xdr:to>
    <xdr:pic>
      <xdr:nvPicPr>
        <xdr:cNvPr id="6" name="Imagen 5">
          <a:extLst>
            <a:ext uri="{FF2B5EF4-FFF2-40B4-BE49-F238E27FC236}">
              <a16:creationId xmlns:a16="http://schemas.microsoft.com/office/drawing/2014/main" id="{2DF80805-E83B-23FE-B956-8521DDCACF63}"/>
            </a:ext>
          </a:extLst>
        </xdr:cNvPr>
        <xdr:cNvPicPr>
          <a:picLocks noChangeAspect="1"/>
        </xdr:cNvPicPr>
      </xdr:nvPicPr>
      <xdr:blipFill>
        <a:blip xmlns:r="http://schemas.openxmlformats.org/officeDocument/2006/relationships" r:embed="rId14"/>
        <a:stretch>
          <a:fillRect/>
        </a:stretch>
      </xdr:blipFill>
      <xdr:spPr>
        <a:xfrm>
          <a:off x="2788227" y="56509227"/>
          <a:ext cx="5784273" cy="942064"/>
        </a:xfrm>
        <a:prstGeom prst="rect">
          <a:avLst/>
        </a:prstGeom>
      </xdr:spPr>
    </xdr:pic>
    <xdr:clientData/>
  </xdr:twoCellAnchor>
  <xdr:twoCellAnchor editAs="oneCell">
    <xdr:from>
      <xdr:col>2</xdr:col>
      <xdr:colOff>432954</xdr:colOff>
      <xdr:row>110</xdr:row>
      <xdr:rowOff>1316181</xdr:rowOff>
    </xdr:from>
    <xdr:to>
      <xdr:col>8</xdr:col>
      <xdr:colOff>367493</xdr:colOff>
      <xdr:row>110</xdr:row>
      <xdr:rowOff>5156994</xdr:rowOff>
    </xdr:to>
    <xdr:pic>
      <xdr:nvPicPr>
        <xdr:cNvPr id="7" name="Imagen 6">
          <a:extLst>
            <a:ext uri="{FF2B5EF4-FFF2-40B4-BE49-F238E27FC236}">
              <a16:creationId xmlns:a16="http://schemas.microsoft.com/office/drawing/2014/main" id="{4D51EC82-1536-7540-FE64-76D394F4BC46}"/>
            </a:ext>
          </a:extLst>
        </xdr:cNvPr>
        <xdr:cNvPicPr>
          <a:picLocks noChangeAspect="1"/>
        </xdr:cNvPicPr>
      </xdr:nvPicPr>
      <xdr:blipFill>
        <a:blip xmlns:r="http://schemas.openxmlformats.org/officeDocument/2006/relationships" r:embed="rId15"/>
        <a:stretch>
          <a:fillRect/>
        </a:stretch>
      </xdr:blipFill>
      <xdr:spPr>
        <a:xfrm>
          <a:off x="2718954" y="60682908"/>
          <a:ext cx="5614903" cy="38408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277</xdr:row>
      <xdr:rowOff>143711</xdr:rowOff>
    </xdr:from>
    <xdr:to>
      <xdr:col>16</xdr:col>
      <xdr:colOff>622157</xdr:colOff>
      <xdr:row>295</xdr:row>
      <xdr:rowOff>54034</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274</xdr:row>
      <xdr:rowOff>98602</xdr:rowOff>
    </xdr:from>
    <xdr:to>
      <xdr:col>16</xdr:col>
      <xdr:colOff>495373</xdr:colOff>
      <xdr:row>277</xdr:row>
      <xdr:rowOff>88888</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ueva%20carpeta/PRESUPUESTO%20ADICIONAL%20AJUSTAD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Unitarios"/>
      <sheetName val="Mat. Y Equipos"/>
      <sheetName val="CAPITULO"/>
      <sheetName val="AUI"/>
      <sheetName val="Hoja1"/>
      <sheetName val="Cronograma"/>
      <sheetName val="Hoja2"/>
      <sheetName val="adicional"/>
      <sheetName val="memoria cantid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F11">
            <v>11665308</v>
          </cell>
          <cell r="N11">
            <v>205590</v>
          </cell>
        </row>
        <row r="16">
          <cell r="F16">
            <v>30675784</v>
          </cell>
          <cell r="N16">
            <v>529856.04</v>
          </cell>
        </row>
        <row r="22">
          <cell r="F22">
            <v>18668423.140000001</v>
          </cell>
        </row>
        <row r="25">
          <cell r="F25">
            <v>34419792</v>
          </cell>
          <cell r="N25">
            <v>22542000</v>
          </cell>
        </row>
        <row r="31">
          <cell r="F31">
            <v>9206143.2400000002</v>
          </cell>
          <cell r="N31">
            <v>17118855</v>
          </cell>
        </row>
        <row r="39">
          <cell r="F39">
            <v>13309413</v>
          </cell>
        </row>
        <row r="45">
          <cell r="F45">
            <v>706680</v>
          </cell>
        </row>
        <row r="58">
          <cell r="F58">
            <v>22194634</v>
          </cell>
        </row>
        <row r="70">
          <cell r="F70">
            <v>129480430.68000001</v>
          </cell>
          <cell r="N70">
            <v>39948724</v>
          </cell>
        </row>
        <row r="77">
          <cell r="F77">
            <v>13629273</v>
          </cell>
        </row>
        <row r="85">
          <cell r="F85">
            <v>150724431.19999999</v>
          </cell>
        </row>
        <row r="88">
          <cell r="F88">
            <v>387380</v>
          </cell>
        </row>
        <row r="102">
          <cell r="N102">
            <v>27285658.023840003</v>
          </cell>
        </row>
        <row r="107">
          <cell r="F107">
            <v>170111468</v>
          </cell>
          <cell r="N107">
            <v>32289204.919151999</v>
          </cell>
        </row>
        <row r="109">
          <cell r="N109">
            <v>139919887.98299199</v>
          </cell>
        </row>
      </sheetData>
      <sheetData sheetId="9"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Yolanda Beatriz" id="{A9E08524-570D-495A-9540-A9C56F2D7A76}" userId="S::ycaballero@dnp.gov.co::a61c1c3e-a35b-4b92-95cc-e409c8f28b1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oporte.formatos@dnp.gov.co"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D01C-F5C0-4A58-BB65-BA657CC187EC}">
  <sheetPr>
    <tabColor rgb="FF00B0F0"/>
    <pageSetUpPr fitToPage="1"/>
  </sheetPr>
  <dimension ref="B1:Q198"/>
  <sheetViews>
    <sheetView showGridLines="0" tabSelected="1" view="pageBreakPreview" topLeftCell="A57" zoomScale="85" zoomScaleNormal="85" zoomScaleSheetLayoutView="85" workbookViewId="0">
      <selection activeCell="I72" sqref="I72:J72"/>
    </sheetView>
  </sheetViews>
  <sheetFormatPr baseColWidth="10" defaultColWidth="8.85546875" defaultRowHeight="12.75"/>
  <cols>
    <col min="1" max="1" width="8.85546875" style="95"/>
    <col min="2" max="2" width="31.35546875" style="98" customWidth="1"/>
    <col min="3" max="3" width="20.85546875" style="98" customWidth="1"/>
    <col min="4" max="4" width="20.140625" style="98" customWidth="1"/>
    <col min="5" max="5" width="16.35546875" style="98" customWidth="1"/>
    <col min="6" max="6" width="16.640625" style="98" customWidth="1"/>
    <col min="7" max="7" width="12.35546875" style="98" customWidth="1"/>
    <col min="8" max="8" width="12.640625" style="98" customWidth="1"/>
    <col min="9" max="9" width="11.35546875" style="98" customWidth="1"/>
    <col min="10" max="10" width="11.640625" style="98" customWidth="1"/>
    <col min="11" max="11" width="12.640625" style="98" customWidth="1"/>
    <col min="12" max="12" width="11.85546875" style="98" customWidth="1"/>
    <col min="13" max="13" width="37.640625" style="95" hidden="1" customWidth="1"/>
    <col min="14" max="14" width="0" style="95" hidden="1" customWidth="1"/>
    <col min="15" max="16384" width="8.85546875" style="95"/>
  </cols>
  <sheetData>
    <row r="1" spans="2:12" ht="21.75" customHeight="1">
      <c r="B1" s="310"/>
      <c r="C1" s="311"/>
      <c r="D1" s="311"/>
      <c r="E1" s="311"/>
      <c r="F1" s="311"/>
      <c r="G1" s="311"/>
      <c r="H1" s="311"/>
      <c r="I1" s="311"/>
      <c r="J1" s="312"/>
      <c r="K1" s="287" t="s">
        <v>2</v>
      </c>
      <c r="L1" s="287"/>
    </row>
    <row r="2" spans="2:12" ht="48.6" customHeight="1">
      <c r="B2" s="313"/>
      <c r="C2" s="314"/>
      <c r="D2" s="314"/>
      <c r="E2" s="314"/>
      <c r="F2" s="314"/>
      <c r="G2" s="314"/>
      <c r="H2" s="314"/>
      <c r="I2" s="314"/>
      <c r="J2" s="315"/>
      <c r="K2" s="287" t="s">
        <v>3</v>
      </c>
      <c r="L2" s="287"/>
    </row>
    <row r="3" spans="2:12" ht="30.6" customHeight="1">
      <c r="B3" s="316" t="s">
        <v>2011</v>
      </c>
      <c r="C3" s="317"/>
      <c r="D3" s="317"/>
      <c r="E3" s="317"/>
      <c r="F3" s="317"/>
      <c r="G3" s="317"/>
      <c r="H3" s="317"/>
      <c r="I3" s="317"/>
      <c r="J3" s="317"/>
      <c r="K3" s="317"/>
      <c r="L3" s="317"/>
    </row>
    <row r="4" spans="2:12" ht="20.25" customHeight="1">
      <c r="B4" s="251" t="s">
        <v>1904</v>
      </c>
      <c r="C4" s="251"/>
      <c r="D4" s="251"/>
      <c r="E4" s="251"/>
      <c r="F4" s="251"/>
      <c r="G4" s="251"/>
      <c r="H4" s="251"/>
      <c r="I4" s="251"/>
      <c r="J4" s="251"/>
      <c r="K4" s="251"/>
      <c r="L4" s="251"/>
    </row>
    <row r="5" spans="2:12" ht="5.0999999999999996" customHeight="1">
      <c r="B5" s="263"/>
      <c r="C5" s="263"/>
      <c r="D5" s="263"/>
      <c r="E5" s="263"/>
      <c r="F5" s="263"/>
      <c r="G5" s="263"/>
      <c r="H5" s="263"/>
      <c r="I5" s="263"/>
      <c r="J5" s="263"/>
      <c r="K5" s="263"/>
      <c r="L5" s="263"/>
    </row>
    <row r="6" spans="2:12" ht="120" customHeight="1">
      <c r="B6" s="327" t="s">
        <v>1971</v>
      </c>
      <c r="C6" s="327"/>
      <c r="D6" s="327"/>
      <c r="E6" s="327"/>
      <c r="F6" s="327"/>
      <c r="G6" s="327"/>
      <c r="H6" s="327"/>
      <c r="I6" s="327"/>
      <c r="J6" s="327"/>
      <c r="K6" s="327"/>
      <c r="L6" s="327"/>
    </row>
    <row r="7" spans="2:12" ht="4.7" customHeight="1"/>
    <row r="8" spans="2:12" ht="88.35" customHeight="1" thickBot="1">
      <c r="B8" s="328" t="s">
        <v>1935</v>
      </c>
      <c r="C8" s="328"/>
      <c r="D8" s="328"/>
      <c r="E8" s="328"/>
      <c r="F8" s="328"/>
      <c r="G8" s="328"/>
      <c r="H8" s="328"/>
      <c r="I8" s="328"/>
      <c r="J8" s="328"/>
      <c r="K8" s="328"/>
      <c r="L8" s="328"/>
    </row>
    <row r="9" spans="2:12" ht="18" customHeight="1" thickBot="1">
      <c r="B9" s="329" t="s">
        <v>4</v>
      </c>
      <c r="C9" s="330"/>
      <c r="D9" s="330"/>
      <c r="E9" s="330"/>
      <c r="F9" s="330"/>
      <c r="G9" s="330"/>
      <c r="H9" s="330"/>
      <c r="I9" s="330"/>
      <c r="J9" s="330"/>
      <c r="K9" s="330"/>
      <c r="L9" s="331"/>
    </row>
    <row r="10" spans="2:12" ht="35.25" customHeight="1">
      <c r="B10" s="117" t="s">
        <v>5</v>
      </c>
      <c r="C10" s="273" t="s">
        <v>1989</v>
      </c>
      <c r="D10" s="273"/>
      <c r="E10" s="273"/>
      <c r="F10" s="273"/>
      <c r="G10" s="273"/>
      <c r="H10" s="239" t="s">
        <v>6</v>
      </c>
      <c r="I10" s="239"/>
      <c r="J10" s="332">
        <v>2021058370010</v>
      </c>
      <c r="K10" s="332"/>
      <c r="L10" s="333"/>
    </row>
    <row r="11" spans="2:12" ht="11.1" customHeight="1">
      <c r="B11" s="318" t="s">
        <v>1631</v>
      </c>
      <c r="C11" s="321" t="s">
        <v>1564</v>
      </c>
      <c r="D11" s="322"/>
      <c r="E11" s="322"/>
      <c r="F11" s="322"/>
      <c r="G11" s="323"/>
      <c r="H11" s="239" t="s">
        <v>1575</v>
      </c>
      <c r="I11" s="239"/>
      <c r="J11" s="299" t="s">
        <v>107</v>
      </c>
      <c r="K11" s="299"/>
      <c r="L11" s="320"/>
    </row>
    <row r="12" spans="2:12" ht="23.45" customHeight="1">
      <c r="B12" s="319"/>
      <c r="C12" s="324"/>
      <c r="D12" s="325"/>
      <c r="E12" s="325"/>
      <c r="F12" s="325"/>
      <c r="G12" s="326"/>
      <c r="H12" s="239"/>
      <c r="I12" s="239"/>
      <c r="J12" s="299"/>
      <c r="K12" s="299"/>
      <c r="L12" s="320"/>
    </row>
    <row r="13" spans="2:12" ht="48" customHeight="1">
      <c r="B13" s="238" t="s">
        <v>1616</v>
      </c>
      <c r="C13" s="273" t="s">
        <v>1992</v>
      </c>
      <c r="D13" s="239" t="s">
        <v>1840</v>
      </c>
      <c r="E13" s="239"/>
      <c r="F13" s="273" t="s">
        <v>1990</v>
      </c>
      <c r="G13" s="273"/>
      <c r="H13" s="239" t="s">
        <v>1612</v>
      </c>
      <c r="I13" s="239"/>
      <c r="J13" s="274" t="s">
        <v>19</v>
      </c>
      <c r="K13" s="274"/>
      <c r="L13" s="275"/>
    </row>
    <row r="14" spans="2:12" ht="47.25" customHeight="1">
      <c r="B14" s="238"/>
      <c r="C14" s="273"/>
      <c r="D14" s="239" t="s">
        <v>1841</v>
      </c>
      <c r="E14" s="239"/>
      <c r="F14" s="273" t="s">
        <v>1990</v>
      </c>
      <c r="G14" s="273"/>
      <c r="H14" s="239" t="s">
        <v>1797</v>
      </c>
      <c r="I14" s="239"/>
      <c r="J14" s="274" t="s">
        <v>19</v>
      </c>
      <c r="K14" s="274"/>
      <c r="L14" s="275"/>
    </row>
    <row r="15" spans="2:12" ht="53.1" customHeight="1">
      <c r="B15" s="118" t="s">
        <v>1920</v>
      </c>
      <c r="C15" s="116" t="s">
        <v>1992</v>
      </c>
      <c r="D15" s="239" t="s">
        <v>1892</v>
      </c>
      <c r="E15" s="239"/>
      <c r="F15" s="287" t="s">
        <v>1991</v>
      </c>
      <c r="G15" s="287"/>
      <c r="H15" s="239" t="s">
        <v>1891</v>
      </c>
      <c r="I15" s="239"/>
      <c r="J15" s="240">
        <v>44525</v>
      </c>
      <c r="K15" s="240"/>
      <c r="L15" s="250"/>
    </row>
    <row r="16" spans="2:12" ht="3.6" customHeight="1">
      <c r="B16" s="119"/>
      <c r="C16" s="113"/>
      <c r="D16" s="114"/>
      <c r="E16" s="114"/>
      <c r="F16" s="96"/>
      <c r="G16" s="96"/>
      <c r="H16" s="114"/>
      <c r="I16" s="114"/>
      <c r="J16" s="115"/>
      <c r="K16" s="115"/>
      <c r="L16" s="120"/>
    </row>
    <row r="17" spans="2:12" ht="45" customHeight="1">
      <c r="B17" s="238" t="s">
        <v>1877</v>
      </c>
      <c r="C17" s="239"/>
      <c r="D17" s="240" t="s">
        <v>1555</v>
      </c>
      <c r="E17" s="240"/>
      <c r="F17" s="239" t="s">
        <v>1905</v>
      </c>
      <c r="G17" s="239"/>
      <c r="H17" s="239"/>
      <c r="I17" s="239"/>
      <c r="J17" s="240" t="s">
        <v>1555</v>
      </c>
      <c r="K17" s="240"/>
      <c r="L17" s="250"/>
    </row>
    <row r="18" spans="2:12" ht="22.7" customHeight="1">
      <c r="B18" s="245" t="s">
        <v>1897</v>
      </c>
      <c r="C18" s="246"/>
      <c r="D18" s="247">
        <v>0.85250000000000004</v>
      </c>
      <c r="E18" s="247"/>
      <c r="F18" s="246" t="s">
        <v>1896</v>
      </c>
      <c r="G18" s="246"/>
      <c r="H18" s="246"/>
      <c r="I18" s="246"/>
      <c r="J18" s="248">
        <v>0.72130000000000005</v>
      </c>
      <c r="K18" s="248"/>
      <c r="L18" s="249"/>
    </row>
    <row r="19" spans="2:12" ht="3" customHeight="1">
      <c r="B19" s="121"/>
      <c r="C19" s="99"/>
      <c r="D19" s="100"/>
      <c r="E19" s="100"/>
      <c r="F19" s="99"/>
      <c r="G19" s="99"/>
      <c r="H19" s="99"/>
      <c r="I19" s="99"/>
      <c r="J19" s="101"/>
      <c r="K19" s="101"/>
      <c r="L19" s="122"/>
    </row>
    <row r="20" spans="2:12" ht="3" customHeight="1" thickBot="1">
      <c r="B20" s="180"/>
      <c r="C20" s="181"/>
      <c r="D20" s="181"/>
      <c r="E20" s="181"/>
      <c r="F20" s="181"/>
      <c r="G20" s="181"/>
      <c r="H20" s="181"/>
      <c r="I20" s="181"/>
      <c r="J20" s="181"/>
      <c r="K20" s="181"/>
      <c r="L20" s="182"/>
    </row>
    <row r="21" spans="2:12" ht="22.7" customHeight="1">
      <c r="B21" s="283" t="s">
        <v>1964</v>
      </c>
      <c r="C21" s="285">
        <v>1</v>
      </c>
      <c r="D21" s="293" t="s">
        <v>1965</v>
      </c>
      <c r="E21" s="294"/>
      <c r="F21" s="294"/>
      <c r="G21" s="295"/>
      <c r="H21" s="293" t="s">
        <v>1966</v>
      </c>
      <c r="I21" s="294"/>
      <c r="J21" s="294"/>
      <c r="K21" s="294"/>
      <c r="L21" s="296"/>
    </row>
    <row r="22" spans="2:12" ht="22.7" customHeight="1" thickBot="1">
      <c r="B22" s="284"/>
      <c r="C22" s="286"/>
      <c r="D22" s="288">
        <v>45621</v>
      </c>
      <c r="E22" s="289"/>
      <c r="F22" s="289"/>
      <c r="G22" s="334"/>
      <c r="H22" s="288">
        <v>45622</v>
      </c>
      <c r="I22" s="289"/>
      <c r="J22" s="289"/>
      <c r="K22" s="289"/>
      <c r="L22" s="290"/>
    </row>
    <row r="23" spans="2:12" ht="8.1" customHeight="1" thickBot="1">
      <c r="B23" s="95"/>
      <c r="C23" s="95"/>
      <c r="D23" s="95"/>
      <c r="E23" s="95"/>
      <c r="F23" s="95"/>
      <c r="G23" s="95"/>
      <c r="H23" s="95"/>
      <c r="I23" s="95"/>
      <c r="J23" s="95"/>
      <c r="K23" s="95"/>
      <c r="L23" s="95"/>
    </row>
    <row r="24" spans="2:12" ht="18" customHeight="1">
      <c r="B24" s="278" t="s">
        <v>1902</v>
      </c>
      <c r="C24" s="279"/>
      <c r="D24" s="279"/>
      <c r="E24" s="279"/>
      <c r="F24" s="279"/>
      <c r="G24" s="279"/>
      <c r="H24" s="279"/>
      <c r="I24" s="279"/>
      <c r="J24" s="279"/>
      <c r="K24" s="279"/>
      <c r="L24" s="280"/>
    </row>
    <row r="25" spans="2:12" ht="3" customHeight="1">
      <c r="B25" s="281"/>
      <c r="C25" s="263"/>
      <c r="D25" s="263"/>
      <c r="E25" s="263"/>
      <c r="F25" s="263"/>
      <c r="G25" s="263"/>
      <c r="H25" s="263"/>
      <c r="I25" s="263"/>
      <c r="J25" s="263"/>
      <c r="K25" s="263"/>
      <c r="L25" s="282"/>
    </row>
    <row r="26" spans="2:12" ht="41.45" customHeight="1">
      <c r="B26" s="291" t="s">
        <v>1857</v>
      </c>
      <c r="C26" s="292"/>
      <c r="D26" s="276" t="s">
        <v>1628</v>
      </c>
      <c r="E26" s="276"/>
      <c r="F26" s="128" t="s">
        <v>1939</v>
      </c>
      <c r="G26" s="276" t="s">
        <v>11</v>
      </c>
      <c r="H26" s="276"/>
      <c r="I26" s="276"/>
      <c r="J26" s="276"/>
      <c r="K26" s="276"/>
      <c r="L26" s="277"/>
    </row>
    <row r="27" spans="2:12" ht="94.5" customHeight="1">
      <c r="B27" s="297" t="s">
        <v>1798</v>
      </c>
      <c r="C27" s="298"/>
      <c r="D27" s="299" t="s">
        <v>1967</v>
      </c>
      <c r="E27" s="299"/>
      <c r="F27" s="102" t="s">
        <v>1940</v>
      </c>
      <c r="G27" s="227" t="s">
        <v>1995</v>
      </c>
      <c r="H27" s="227"/>
      <c r="I27" s="227"/>
      <c r="J27" s="227"/>
      <c r="K27" s="227"/>
      <c r="L27" s="228"/>
    </row>
    <row r="28" spans="2:12" ht="28.7" customHeight="1">
      <c r="B28" s="297"/>
      <c r="C28" s="298"/>
      <c r="D28" s="299" t="s">
        <v>1968</v>
      </c>
      <c r="E28" s="299"/>
      <c r="F28" s="102" t="s">
        <v>316</v>
      </c>
      <c r="G28" s="300"/>
      <c r="H28" s="300"/>
      <c r="I28" s="300"/>
      <c r="J28" s="300"/>
      <c r="K28" s="300"/>
      <c r="L28" s="301"/>
    </row>
    <row r="29" spans="2:12" ht="128.25" customHeight="1">
      <c r="B29" s="297"/>
      <c r="C29" s="298"/>
      <c r="D29" s="299" t="s">
        <v>1864</v>
      </c>
      <c r="E29" s="299"/>
      <c r="F29" s="102" t="s">
        <v>1940</v>
      </c>
      <c r="G29" s="302" t="s">
        <v>1996</v>
      </c>
      <c r="H29" s="302"/>
      <c r="I29" s="302"/>
      <c r="J29" s="302"/>
      <c r="K29" s="302"/>
      <c r="L29" s="303"/>
    </row>
    <row r="30" spans="2:12" ht="3" customHeight="1">
      <c r="B30" s="123"/>
      <c r="C30" s="124"/>
      <c r="D30" s="125"/>
      <c r="E30" s="125"/>
      <c r="F30" s="124"/>
      <c r="G30" s="126"/>
      <c r="H30" s="126"/>
      <c r="I30" s="126"/>
      <c r="J30" s="126"/>
      <c r="K30" s="126"/>
      <c r="L30" s="127"/>
    </row>
    <row r="31" spans="2:12" ht="113.25" customHeight="1">
      <c r="B31" s="297" t="s">
        <v>1867</v>
      </c>
      <c r="C31" s="298"/>
      <c r="D31" s="299" t="s">
        <v>1865</v>
      </c>
      <c r="E31" s="299"/>
      <c r="F31" s="102" t="s">
        <v>1940</v>
      </c>
      <c r="G31" s="302" t="s">
        <v>1998</v>
      </c>
      <c r="H31" s="302"/>
      <c r="I31" s="302"/>
      <c r="J31" s="302"/>
      <c r="K31" s="302"/>
      <c r="L31" s="303"/>
    </row>
    <row r="32" spans="2:12" ht="38.1" customHeight="1">
      <c r="B32" s="297"/>
      <c r="C32" s="298"/>
      <c r="D32" s="299" t="s">
        <v>1866</v>
      </c>
      <c r="E32" s="299"/>
      <c r="F32" s="102" t="s">
        <v>316</v>
      </c>
      <c r="G32" s="300"/>
      <c r="H32" s="300"/>
      <c r="I32" s="300"/>
      <c r="J32" s="300"/>
      <c r="K32" s="300"/>
      <c r="L32" s="301"/>
    </row>
    <row r="33" spans="2:12" ht="3.6" customHeight="1">
      <c r="B33" s="123"/>
      <c r="C33" s="124"/>
      <c r="D33" s="125"/>
      <c r="E33" s="125"/>
      <c r="F33" s="124"/>
      <c r="G33" s="126"/>
      <c r="H33" s="126"/>
      <c r="I33" s="126"/>
      <c r="J33" s="126"/>
      <c r="K33" s="126"/>
      <c r="L33" s="127"/>
    </row>
    <row r="34" spans="2:12" ht="28.7" customHeight="1">
      <c r="B34" s="297" t="s">
        <v>1800</v>
      </c>
      <c r="C34" s="298"/>
      <c r="D34" s="299" t="s">
        <v>1868</v>
      </c>
      <c r="E34" s="299"/>
      <c r="F34" s="102" t="s">
        <v>316</v>
      </c>
      <c r="G34" s="300"/>
      <c r="H34" s="300"/>
      <c r="I34" s="300"/>
      <c r="J34" s="300"/>
      <c r="K34" s="300"/>
      <c r="L34" s="301"/>
    </row>
    <row r="35" spans="2:12" ht="3.95" customHeight="1">
      <c r="B35" s="123"/>
      <c r="C35" s="124"/>
      <c r="D35" s="125"/>
      <c r="E35" s="125"/>
      <c r="F35" s="124"/>
      <c r="G35" s="126"/>
      <c r="H35" s="126"/>
      <c r="I35" s="126"/>
      <c r="J35" s="126"/>
      <c r="K35" s="126"/>
      <c r="L35" s="127"/>
    </row>
    <row r="36" spans="2:12" ht="28.7" customHeight="1">
      <c r="B36" s="297" t="s">
        <v>1869</v>
      </c>
      <c r="C36" s="298"/>
      <c r="D36" s="299" t="s">
        <v>1870</v>
      </c>
      <c r="E36" s="299"/>
      <c r="F36" s="102" t="s">
        <v>316</v>
      </c>
      <c r="G36" s="300"/>
      <c r="H36" s="300"/>
      <c r="I36" s="300"/>
      <c r="J36" s="300"/>
      <c r="K36" s="300"/>
      <c r="L36" s="301"/>
    </row>
    <row r="37" spans="2:12" ht="28.7" customHeight="1">
      <c r="B37" s="297"/>
      <c r="C37" s="298"/>
      <c r="D37" s="299" t="s">
        <v>1871</v>
      </c>
      <c r="E37" s="299"/>
      <c r="F37" s="102" t="s">
        <v>316</v>
      </c>
      <c r="G37" s="300"/>
      <c r="H37" s="300"/>
      <c r="I37" s="300"/>
      <c r="J37" s="300"/>
      <c r="K37" s="300"/>
      <c r="L37" s="301"/>
    </row>
    <row r="38" spans="2:12" ht="148.5" customHeight="1">
      <c r="B38" s="297"/>
      <c r="C38" s="298"/>
      <c r="D38" s="299" t="s">
        <v>1872</v>
      </c>
      <c r="E38" s="299"/>
      <c r="F38" s="102" t="s">
        <v>1940</v>
      </c>
      <c r="G38" s="302" t="s">
        <v>1997</v>
      </c>
      <c r="H38" s="302"/>
      <c r="I38" s="302"/>
      <c r="J38" s="302"/>
      <c r="K38" s="302"/>
      <c r="L38" s="303"/>
    </row>
    <row r="39" spans="2:12" ht="3.6" customHeight="1">
      <c r="B39" s="123"/>
      <c r="C39" s="124"/>
      <c r="D39" s="125"/>
      <c r="E39" s="125"/>
      <c r="F39" s="124"/>
      <c r="G39" s="126"/>
      <c r="H39" s="126"/>
      <c r="I39" s="126"/>
      <c r="J39" s="126"/>
      <c r="K39" s="126"/>
      <c r="L39" s="127"/>
    </row>
    <row r="40" spans="2:12" ht="63" customHeight="1">
      <c r="B40" s="297" t="s">
        <v>1887</v>
      </c>
      <c r="C40" s="298"/>
      <c r="D40" s="299" t="s">
        <v>1888</v>
      </c>
      <c r="E40" s="299"/>
      <c r="F40" s="102" t="s">
        <v>316</v>
      </c>
      <c r="G40" s="300"/>
      <c r="H40" s="300"/>
      <c r="I40" s="300"/>
      <c r="J40" s="300"/>
      <c r="K40" s="300"/>
      <c r="L40" s="301"/>
    </row>
    <row r="41" spans="2:12" ht="5.0999999999999996" customHeight="1">
      <c r="B41" s="123"/>
      <c r="C41" s="124"/>
      <c r="D41" s="125"/>
      <c r="E41" s="125"/>
      <c r="F41" s="124"/>
      <c r="G41" s="126"/>
      <c r="H41" s="126"/>
      <c r="I41" s="126"/>
      <c r="J41" s="126"/>
      <c r="K41" s="126"/>
      <c r="L41" s="127"/>
    </row>
    <row r="42" spans="2:12" ht="116.45" customHeight="1">
      <c r="B42" s="297" t="s">
        <v>1889</v>
      </c>
      <c r="C42" s="298"/>
      <c r="D42" s="299" t="s">
        <v>1890</v>
      </c>
      <c r="E42" s="299"/>
      <c r="F42" s="102" t="s">
        <v>316</v>
      </c>
      <c r="G42" s="300"/>
      <c r="H42" s="300"/>
      <c r="I42" s="300"/>
      <c r="J42" s="300"/>
      <c r="K42" s="300"/>
      <c r="L42" s="301"/>
    </row>
    <row r="43" spans="2:12" ht="195" customHeight="1">
      <c r="B43" s="307" t="s">
        <v>1931</v>
      </c>
      <c r="C43" s="308"/>
      <c r="D43" s="308"/>
      <c r="E43" s="308"/>
      <c r="F43" s="308"/>
      <c r="G43" s="308"/>
      <c r="H43" s="308"/>
      <c r="I43" s="308"/>
      <c r="J43" s="308"/>
      <c r="K43" s="308"/>
      <c r="L43" s="309"/>
    </row>
    <row r="44" spans="2:12" ht="40.5" customHeight="1" thickBot="1">
      <c r="B44" s="304" t="s">
        <v>1969</v>
      </c>
      <c r="C44" s="305"/>
      <c r="D44" s="305"/>
      <c r="E44" s="305"/>
      <c r="F44" s="305"/>
      <c r="G44" s="305"/>
      <c r="H44" s="305"/>
      <c r="I44" s="305"/>
      <c r="J44" s="305"/>
      <c r="K44" s="305"/>
      <c r="L44" s="306"/>
    </row>
    <row r="45" spans="2:12" ht="5.45" customHeight="1" thickBot="1">
      <c r="B45" s="95"/>
      <c r="C45" s="95"/>
      <c r="D45" s="95"/>
      <c r="E45" s="95"/>
      <c r="F45" s="95"/>
      <c r="G45" s="95"/>
      <c r="H45" s="95"/>
      <c r="I45" s="95"/>
      <c r="J45" s="95"/>
      <c r="K45" s="95"/>
      <c r="L45" s="95"/>
    </row>
    <row r="46" spans="2:12" ht="14.45" customHeight="1">
      <c r="B46" s="242" t="s">
        <v>1627</v>
      </c>
      <c r="C46" s="243"/>
      <c r="D46" s="243"/>
      <c r="E46" s="243"/>
      <c r="F46" s="243"/>
      <c r="G46" s="243"/>
      <c r="H46" s="243"/>
      <c r="I46" s="243"/>
      <c r="J46" s="243"/>
      <c r="K46" s="243"/>
      <c r="L46" s="244"/>
    </row>
    <row r="47" spans="2:12" ht="192.75" customHeight="1">
      <c r="B47" s="118" t="s">
        <v>1806</v>
      </c>
      <c r="C47" s="371" t="s">
        <v>2000</v>
      </c>
      <c r="D47" s="371"/>
      <c r="E47" s="371"/>
      <c r="F47" s="371"/>
      <c r="G47" s="371"/>
      <c r="H47" s="371"/>
      <c r="I47" s="371"/>
      <c r="J47" s="371"/>
      <c r="K47" s="371"/>
      <c r="L47" s="372"/>
    </row>
    <row r="48" spans="2:12" ht="2.1" customHeight="1">
      <c r="B48" s="297"/>
      <c r="C48" s="298"/>
      <c r="D48" s="298"/>
      <c r="E48" s="298"/>
      <c r="F48" s="298"/>
      <c r="G48" s="298"/>
      <c r="H48" s="298"/>
      <c r="I48" s="298"/>
      <c r="J48" s="298"/>
      <c r="K48" s="298"/>
      <c r="L48" s="373"/>
    </row>
    <row r="49" spans="2:15" ht="29.25" customHeight="1" thickBot="1">
      <c r="B49" s="374" t="s">
        <v>1936</v>
      </c>
      <c r="C49" s="375"/>
      <c r="D49" s="375"/>
      <c r="E49" s="375"/>
      <c r="F49" s="368" t="s">
        <v>1555</v>
      </c>
      <c r="G49" s="368" t="s">
        <v>1555</v>
      </c>
      <c r="H49" s="369" t="s">
        <v>1999</v>
      </c>
      <c r="I49" s="369"/>
      <c r="J49" s="369"/>
      <c r="K49" s="369"/>
      <c r="L49" s="370"/>
    </row>
    <row r="50" spans="2:15" ht="7.5" customHeight="1" thickBot="1">
      <c r="B50" s="97"/>
      <c r="C50" s="97"/>
      <c r="D50" s="97"/>
      <c r="E50" s="97"/>
      <c r="F50" s="97"/>
      <c r="G50" s="97"/>
      <c r="H50" s="97"/>
      <c r="I50" s="97"/>
      <c r="J50" s="97"/>
      <c r="K50" s="97"/>
      <c r="L50" s="97"/>
    </row>
    <row r="51" spans="2:15" ht="15" customHeight="1">
      <c r="B51" s="242" t="s">
        <v>1801</v>
      </c>
      <c r="C51" s="243"/>
      <c r="D51" s="243"/>
      <c r="E51" s="243"/>
      <c r="F51" s="243"/>
      <c r="G51" s="243"/>
      <c r="H51" s="243"/>
      <c r="I51" s="243"/>
      <c r="J51" s="243"/>
      <c r="K51" s="243"/>
      <c r="L51" s="244"/>
    </row>
    <row r="52" spans="2:15" ht="17.45" customHeight="1">
      <c r="B52" s="355" t="s">
        <v>1894</v>
      </c>
      <c r="C52" s="356"/>
      <c r="D52" s="356"/>
      <c r="E52" s="356"/>
      <c r="F52" s="356"/>
      <c r="G52" s="356"/>
      <c r="H52" s="356"/>
      <c r="I52" s="356"/>
      <c r="J52" s="356"/>
      <c r="K52" s="356"/>
      <c r="L52" s="357"/>
    </row>
    <row r="53" spans="2:15" ht="23.45" customHeight="1">
      <c r="B53" s="358" t="s">
        <v>1803</v>
      </c>
      <c r="C53" s="359"/>
      <c r="D53" s="359"/>
      <c r="E53" s="359"/>
      <c r="F53" s="129" t="s">
        <v>1804</v>
      </c>
      <c r="G53" s="380" t="s">
        <v>277</v>
      </c>
      <c r="H53" s="380"/>
      <c r="I53" s="380"/>
      <c r="J53" s="380"/>
      <c r="K53" s="380"/>
      <c r="L53" s="381"/>
    </row>
    <row r="54" spans="2:15" ht="63" customHeight="1">
      <c r="B54" s="258" t="s">
        <v>1975</v>
      </c>
      <c r="C54" s="259"/>
      <c r="D54" s="259"/>
      <c r="E54" s="259"/>
      <c r="F54" s="130" t="s">
        <v>1555</v>
      </c>
      <c r="G54" s="256" t="s">
        <v>1895</v>
      </c>
      <c r="H54" s="256"/>
      <c r="I54" s="256"/>
      <c r="J54" s="256"/>
      <c r="K54" s="256"/>
      <c r="L54" s="257"/>
    </row>
    <row r="55" spans="2:15" ht="27.75" customHeight="1">
      <c r="B55" s="258" t="s">
        <v>1937</v>
      </c>
      <c r="C55" s="259"/>
      <c r="D55" s="259"/>
      <c r="E55" s="259"/>
      <c r="F55" s="130" t="s">
        <v>1802</v>
      </c>
      <c r="G55" s="256" t="s">
        <v>1855</v>
      </c>
      <c r="H55" s="256"/>
      <c r="I55" s="256"/>
      <c r="J55" s="256"/>
      <c r="K55" s="256"/>
      <c r="L55" s="257"/>
    </row>
    <row r="56" spans="2:15" ht="23.45" customHeight="1">
      <c r="B56" s="258" t="s">
        <v>1938</v>
      </c>
      <c r="C56" s="259"/>
      <c r="D56" s="259"/>
      <c r="E56" s="259"/>
      <c r="F56" s="130" t="s">
        <v>1802</v>
      </c>
      <c r="G56" s="256" t="s">
        <v>1856</v>
      </c>
      <c r="H56" s="256"/>
      <c r="I56" s="256"/>
      <c r="J56" s="256"/>
      <c r="K56" s="256"/>
      <c r="L56" s="257"/>
    </row>
    <row r="57" spans="2:15" ht="40.700000000000003" customHeight="1" thickBot="1">
      <c r="B57" s="260" t="s">
        <v>1941</v>
      </c>
      <c r="C57" s="261"/>
      <c r="D57" s="261"/>
      <c r="E57" s="261"/>
      <c r="F57" s="261"/>
      <c r="G57" s="261"/>
      <c r="H57" s="261"/>
      <c r="I57" s="261"/>
      <c r="J57" s="261"/>
      <c r="K57" s="261"/>
      <c r="L57" s="262"/>
    </row>
    <row r="58" spans="2:15" ht="5.0999999999999996" customHeight="1">
      <c r="B58" s="263"/>
      <c r="C58" s="263"/>
      <c r="D58" s="263"/>
      <c r="E58" s="263"/>
      <c r="F58" s="263"/>
      <c r="G58" s="263"/>
      <c r="H58" s="263"/>
      <c r="I58" s="263"/>
      <c r="J58" s="263"/>
      <c r="K58" s="263"/>
      <c r="L58" s="263"/>
    </row>
    <row r="59" spans="2:15" ht="15" customHeight="1">
      <c r="B59" s="251" t="s">
        <v>1900</v>
      </c>
      <c r="C59" s="251"/>
      <c r="D59" s="251"/>
      <c r="E59" s="251"/>
      <c r="F59" s="251"/>
      <c r="G59" s="251"/>
      <c r="H59" s="251"/>
      <c r="I59" s="251"/>
      <c r="J59" s="251"/>
      <c r="K59" s="251"/>
      <c r="L59" s="251"/>
      <c r="M59" s="104"/>
      <c r="N59" s="105"/>
      <c r="O59" s="105"/>
    </row>
    <row r="60" spans="2:15" ht="36.75" customHeight="1">
      <c r="B60" s="106" t="s">
        <v>1617</v>
      </c>
      <c r="C60" s="213" t="s">
        <v>1898</v>
      </c>
      <c r="D60" s="213"/>
      <c r="E60" s="213"/>
      <c r="F60" s="213" t="s">
        <v>1899</v>
      </c>
      <c r="G60" s="213"/>
      <c r="H60" s="213"/>
      <c r="I60" s="213"/>
      <c r="J60" s="213"/>
      <c r="K60" s="213"/>
      <c r="L60" s="213"/>
      <c r="M60" s="104"/>
      <c r="N60" s="105"/>
      <c r="O60" s="105"/>
    </row>
    <row r="61" spans="2:15" ht="18" customHeight="1">
      <c r="B61" s="197">
        <v>21470771630</v>
      </c>
      <c r="C61" s="378"/>
      <c r="D61" s="378"/>
      <c r="E61" s="378"/>
      <c r="F61" s="379"/>
      <c r="G61" s="379"/>
      <c r="H61" s="379"/>
      <c r="I61" s="379"/>
      <c r="J61" s="379"/>
      <c r="K61" s="379"/>
      <c r="L61" s="379"/>
      <c r="M61" s="104"/>
      <c r="N61" s="105"/>
      <c r="O61" s="105"/>
    </row>
    <row r="62" spans="2:15" ht="36" customHeight="1">
      <c r="B62" s="106" t="s">
        <v>1618</v>
      </c>
      <c r="C62" s="107" t="s">
        <v>1621</v>
      </c>
      <c r="D62" s="107" t="s">
        <v>1519</v>
      </c>
      <c r="E62" s="107" t="s">
        <v>1619</v>
      </c>
      <c r="F62" s="107" t="s">
        <v>1624</v>
      </c>
      <c r="G62" s="264" t="s">
        <v>1620</v>
      </c>
      <c r="H62" s="264"/>
      <c r="I62" s="264" t="s">
        <v>1625</v>
      </c>
      <c r="J62" s="264"/>
      <c r="K62" s="264" t="s">
        <v>1619</v>
      </c>
      <c r="L62" s="264"/>
      <c r="M62" s="104"/>
      <c r="N62" s="105"/>
      <c r="O62" s="105"/>
    </row>
    <row r="63" spans="2:15" ht="22.5" customHeight="1">
      <c r="B63" s="193" t="s">
        <v>1590</v>
      </c>
      <c r="C63" s="194" t="s">
        <v>108</v>
      </c>
      <c r="D63" s="195">
        <v>3000000000</v>
      </c>
      <c r="E63" s="196" t="s">
        <v>327</v>
      </c>
      <c r="F63" s="116" t="s">
        <v>133</v>
      </c>
      <c r="G63" s="265" t="s">
        <v>1993</v>
      </c>
      <c r="H63" s="265"/>
      <c r="I63" s="377">
        <v>85866452</v>
      </c>
      <c r="J63" s="377"/>
      <c r="K63" s="218"/>
      <c r="L63" s="218"/>
      <c r="M63" s="104"/>
      <c r="N63" s="105"/>
      <c r="O63" s="105"/>
    </row>
    <row r="64" spans="2:15" ht="23.25" customHeight="1">
      <c r="B64" s="193" t="s">
        <v>135</v>
      </c>
      <c r="C64" s="194" t="s">
        <v>1993</v>
      </c>
      <c r="D64" s="195">
        <v>13972353727</v>
      </c>
      <c r="E64" s="196" t="s">
        <v>327</v>
      </c>
      <c r="F64" s="116"/>
      <c r="G64" s="265"/>
      <c r="H64" s="265"/>
      <c r="I64" s="376"/>
      <c r="J64" s="376"/>
      <c r="K64" s="218"/>
      <c r="L64" s="218"/>
      <c r="M64" s="104"/>
      <c r="N64" s="105"/>
      <c r="O64" s="105"/>
    </row>
    <row r="65" spans="2:17" ht="18.75" customHeight="1">
      <c r="B65" s="193" t="s">
        <v>135</v>
      </c>
      <c r="C65" s="194" t="s">
        <v>1993</v>
      </c>
      <c r="D65" s="195">
        <v>4324736932</v>
      </c>
      <c r="E65" s="196" t="s">
        <v>328</v>
      </c>
      <c r="F65" s="116"/>
      <c r="G65" s="266"/>
      <c r="H65" s="267"/>
      <c r="I65" s="269"/>
      <c r="J65" s="270"/>
      <c r="K65" s="271"/>
      <c r="L65" s="272"/>
      <c r="M65" s="104"/>
      <c r="N65" s="105"/>
      <c r="O65" s="105"/>
    </row>
    <row r="66" spans="2:17" ht="19.5" customHeight="1">
      <c r="B66" s="193" t="s">
        <v>1976</v>
      </c>
      <c r="C66" s="194" t="s">
        <v>1993</v>
      </c>
      <c r="D66" s="195">
        <v>87814519</v>
      </c>
      <c r="E66" s="196" t="s">
        <v>328</v>
      </c>
      <c r="F66" s="116"/>
      <c r="G66" s="266"/>
      <c r="H66" s="267"/>
      <c r="I66" s="269"/>
      <c r="J66" s="270"/>
      <c r="K66" s="271"/>
      <c r="L66" s="272"/>
      <c r="M66" s="104"/>
      <c r="N66" s="105"/>
      <c r="O66" s="105"/>
    </row>
    <row r="67" spans="2:17" ht="16.7" customHeight="1">
      <c r="B67" s="213" t="s">
        <v>1623</v>
      </c>
      <c r="C67" s="213"/>
      <c r="D67" s="219">
        <f>+D63+D65+D64+D66</f>
        <v>21384905178</v>
      </c>
      <c r="E67" s="219"/>
      <c r="F67" s="213" t="s">
        <v>1622</v>
      </c>
      <c r="G67" s="213"/>
      <c r="H67" s="213"/>
      <c r="I67" s="220">
        <f>+I63+I64</f>
        <v>85866452</v>
      </c>
      <c r="J67" s="220"/>
      <c r="K67" s="220"/>
      <c r="L67" s="220"/>
      <c r="M67" s="104"/>
      <c r="N67" s="105"/>
      <c r="O67" s="105"/>
    </row>
    <row r="68" spans="2:17" ht="19.350000000000001" customHeight="1">
      <c r="B68" s="221" t="s">
        <v>1805</v>
      </c>
      <c r="C68" s="221"/>
      <c r="D68" s="221"/>
      <c r="E68" s="221"/>
      <c r="F68" s="221"/>
      <c r="G68" s="221"/>
      <c r="H68" s="221"/>
      <c r="I68" s="222">
        <f>+D67+I67</f>
        <v>21470771630</v>
      </c>
      <c r="J68" s="222"/>
      <c r="K68" s="222"/>
      <c r="L68" s="222"/>
      <c r="M68" s="104"/>
      <c r="N68" s="105"/>
      <c r="O68" s="105"/>
    </row>
    <row r="69" spans="2:17" ht="7.35" customHeight="1">
      <c r="B69" s="268"/>
      <c r="C69" s="268"/>
      <c r="D69" s="268"/>
      <c r="E69" s="268"/>
      <c r="F69" s="268"/>
      <c r="G69" s="268"/>
      <c r="H69" s="268"/>
      <c r="I69" s="268"/>
      <c r="J69" s="268"/>
      <c r="K69" s="268"/>
      <c r="L69" s="268"/>
      <c r="M69" s="104"/>
      <c r="N69" s="105"/>
      <c r="O69" s="105"/>
    </row>
    <row r="70" spans="2:17" ht="14.1" customHeight="1">
      <c r="B70" s="251" t="s">
        <v>1970</v>
      </c>
      <c r="C70" s="251"/>
      <c r="D70" s="251"/>
      <c r="E70" s="251"/>
      <c r="F70" s="251"/>
      <c r="G70" s="251"/>
      <c r="H70" s="251"/>
      <c r="I70" s="251"/>
      <c r="J70" s="251"/>
      <c r="K70" s="251"/>
      <c r="L70" s="251"/>
      <c r="M70" s="104"/>
      <c r="N70" s="105"/>
      <c r="O70" s="105"/>
    </row>
    <row r="71" spans="2:17" ht="35.450000000000003" customHeight="1">
      <c r="B71" s="106" t="s">
        <v>1618</v>
      </c>
      <c r="C71" s="107" t="s">
        <v>1621</v>
      </c>
      <c r="D71" s="107" t="s">
        <v>1519</v>
      </c>
      <c r="E71" s="107" t="s">
        <v>1524</v>
      </c>
      <c r="F71" s="107" t="s">
        <v>1624</v>
      </c>
      <c r="G71" s="264" t="s">
        <v>1620</v>
      </c>
      <c r="H71" s="264"/>
      <c r="I71" s="264" t="s">
        <v>1625</v>
      </c>
      <c r="J71" s="264"/>
      <c r="K71" s="264" t="s">
        <v>1524</v>
      </c>
      <c r="L71" s="264"/>
      <c r="M71" s="104"/>
      <c r="N71" s="105"/>
      <c r="O71" s="105"/>
    </row>
    <row r="72" spans="2:17" ht="16.5" customHeight="1">
      <c r="B72" s="110"/>
      <c r="C72" s="108"/>
      <c r="D72" s="111"/>
      <c r="E72" s="112"/>
      <c r="F72" s="131" t="s">
        <v>133</v>
      </c>
      <c r="G72" s="265" t="s">
        <v>1993</v>
      </c>
      <c r="H72" s="265"/>
      <c r="I72" s="217">
        <v>186921452</v>
      </c>
      <c r="J72" s="217"/>
      <c r="K72" s="218">
        <v>2024</v>
      </c>
      <c r="L72" s="218"/>
      <c r="M72" s="104"/>
      <c r="N72" s="105"/>
      <c r="O72" s="105"/>
    </row>
    <row r="73" spans="2:17" ht="10.35" hidden="1" customHeight="1">
      <c r="B73" s="110"/>
      <c r="C73" s="108"/>
      <c r="D73" s="192"/>
      <c r="E73" s="112"/>
      <c r="F73" s="131"/>
      <c r="G73" s="252"/>
      <c r="H73" s="253"/>
      <c r="I73" s="252"/>
      <c r="J73" s="253"/>
      <c r="K73" s="254"/>
      <c r="L73" s="255"/>
      <c r="M73" s="104"/>
      <c r="N73" s="105"/>
      <c r="O73" s="105"/>
    </row>
    <row r="74" spans="2:17" ht="10.35" hidden="1" customHeight="1">
      <c r="B74" s="110"/>
      <c r="C74" s="108"/>
      <c r="D74" s="109"/>
      <c r="E74" s="112"/>
      <c r="F74" s="131"/>
      <c r="G74" s="190"/>
      <c r="H74" s="190"/>
      <c r="I74" s="190"/>
      <c r="J74" s="190"/>
      <c r="K74" s="191"/>
      <c r="L74" s="191"/>
      <c r="M74" s="104"/>
      <c r="N74" s="105"/>
      <c r="O74" s="105"/>
    </row>
    <row r="75" spans="2:17" ht="10.35" customHeight="1">
      <c r="B75" s="110"/>
      <c r="C75" s="108"/>
      <c r="D75" s="192"/>
      <c r="E75" s="112"/>
      <c r="F75" s="131"/>
      <c r="G75" s="252"/>
      <c r="H75" s="253"/>
      <c r="I75" s="252"/>
      <c r="J75" s="253"/>
      <c r="K75" s="254"/>
      <c r="L75" s="255"/>
      <c r="M75" s="104"/>
      <c r="N75" s="105"/>
      <c r="O75" s="105"/>
    </row>
    <row r="76" spans="2:17" ht="16.7" customHeight="1">
      <c r="B76" s="213" t="s">
        <v>1623</v>
      </c>
      <c r="C76" s="213"/>
      <c r="D76" s="223">
        <f>+D72+D73+D75</f>
        <v>0</v>
      </c>
      <c r="E76" s="223"/>
      <c r="F76" s="213" t="s">
        <v>1626</v>
      </c>
      <c r="G76" s="213"/>
      <c r="H76" s="213"/>
      <c r="I76" s="220">
        <f>+I72+I73+I75</f>
        <v>186921452</v>
      </c>
      <c r="J76" s="220"/>
      <c r="K76" s="220"/>
      <c r="L76" s="220"/>
      <c r="M76" s="104"/>
      <c r="N76" s="105"/>
      <c r="O76" s="105"/>
    </row>
    <row r="77" spans="2:17" ht="16.7" customHeight="1">
      <c r="B77" s="221" t="s">
        <v>1978</v>
      </c>
      <c r="C77" s="221"/>
      <c r="D77" s="221"/>
      <c r="E77" s="221"/>
      <c r="F77" s="221"/>
      <c r="G77" s="221"/>
      <c r="H77" s="221"/>
      <c r="I77" s="220">
        <f>+D76+I76</f>
        <v>186921452</v>
      </c>
      <c r="J77" s="220"/>
      <c r="K77" s="220"/>
      <c r="L77" s="220"/>
      <c r="M77" s="104"/>
      <c r="N77" s="105"/>
      <c r="O77" s="105"/>
    </row>
    <row r="78" spans="2:17" ht="6" customHeight="1">
      <c r="B78" s="233"/>
      <c r="C78" s="233"/>
      <c r="D78" s="233"/>
      <c r="E78" s="233"/>
      <c r="F78" s="233"/>
      <c r="G78" s="233"/>
      <c r="H78" s="233"/>
      <c r="I78" s="233"/>
      <c r="J78" s="233"/>
      <c r="K78" s="233"/>
      <c r="L78" s="233"/>
      <c r="M78" s="104"/>
      <c r="N78" s="105"/>
      <c r="O78" s="105"/>
    </row>
    <row r="79" spans="2:17" ht="14.1" customHeight="1">
      <c r="B79" s="251" t="s">
        <v>1858</v>
      </c>
      <c r="C79" s="251"/>
      <c r="D79" s="251"/>
      <c r="E79" s="251"/>
      <c r="F79" s="251"/>
      <c r="G79" s="251"/>
      <c r="H79" s="251"/>
      <c r="I79" s="251"/>
      <c r="J79" s="251"/>
      <c r="K79" s="251"/>
      <c r="L79" s="251"/>
      <c r="M79" s="104"/>
      <c r="N79" s="105"/>
      <c r="O79" s="105"/>
      <c r="Q79" s="95" t="s">
        <v>1994</v>
      </c>
    </row>
    <row r="80" spans="2:17" ht="28.7" customHeight="1">
      <c r="B80" s="106" t="s">
        <v>1859</v>
      </c>
      <c r="C80" s="213" t="s">
        <v>1861</v>
      </c>
      <c r="D80" s="213"/>
      <c r="E80" s="213"/>
      <c r="F80" s="213" t="s">
        <v>1860</v>
      </c>
      <c r="G80" s="213"/>
      <c r="H80" s="213"/>
      <c r="I80" s="213"/>
      <c r="J80" s="213"/>
      <c r="K80" s="213"/>
      <c r="L80" s="213"/>
      <c r="M80" s="104"/>
      <c r="N80" s="105"/>
      <c r="O80" s="105"/>
    </row>
    <row r="81" spans="2:15" ht="20.25" customHeight="1">
      <c r="B81" s="198">
        <f>+I77+I68</f>
        <v>21657693082</v>
      </c>
      <c r="C81" s="241">
        <f>+D67+D76</f>
        <v>21384905178</v>
      </c>
      <c r="D81" s="241"/>
      <c r="E81" s="241"/>
      <c r="F81" s="222">
        <f>+I67+I76</f>
        <v>272787904</v>
      </c>
      <c r="G81" s="222"/>
      <c r="H81" s="222"/>
      <c r="I81" s="222"/>
      <c r="J81" s="222"/>
      <c r="K81" s="222"/>
      <c r="L81" s="222"/>
      <c r="M81" s="104"/>
      <c r="N81" s="105"/>
      <c r="O81" s="105"/>
    </row>
    <row r="82" spans="2:15" ht="3.6" customHeight="1" thickBot="1">
      <c r="B82" s="124"/>
      <c r="C82" s="124"/>
      <c r="D82" s="124"/>
      <c r="E82" s="124"/>
      <c r="F82" s="124"/>
      <c r="G82" s="124"/>
      <c r="H82" s="124"/>
      <c r="I82" s="124"/>
      <c r="J82" s="124"/>
      <c r="K82" s="124"/>
      <c r="L82" s="124"/>
      <c r="M82" s="104"/>
      <c r="N82" s="105"/>
      <c r="O82" s="105"/>
    </row>
    <row r="83" spans="2:15" ht="15.6" customHeight="1">
      <c r="B83" s="242" t="s">
        <v>1919</v>
      </c>
      <c r="C83" s="243"/>
      <c r="D83" s="243"/>
      <c r="E83" s="243"/>
      <c r="F83" s="243"/>
      <c r="G83" s="243"/>
      <c r="H83" s="243"/>
      <c r="I83" s="243"/>
      <c r="J83" s="243"/>
      <c r="K83" s="243"/>
      <c r="L83" s="244"/>
    </row>
    <row r="84" spans="2:15" ht="24" customHeight="1">
      <c r="B84" s="230" t="s">
        <v>1901</v>
      </c>
      <c r="C84" s="231"/>
      <c r="D84" s="231"/>
      <c r="E84" s="231"/>
      <c r="F84" s="231"/>
      <c r="G84" s="231"/>
      <c r="H84" s="231"/>
      <c r="I84" s="231"/>
      <c r="J84" s="231"/>
      <c r="K84" s="231"/>
      <c r="L84" s="232"/>
    </row>
    <row r="85" spans="2:15" ht="19.7" customHeight="1">
      <c r="B85" s="235" t="s">
        <v>1913</v>
      </c>
      <c r="C85" s="236"/>
      <c r="D85" s="236"/>
      <c r="E85" s="236"/>
      <c r="F85" s="236"/>
      <c r="G85" s="236"/>
      <c r="H85" s="236"/>
      <c r="I85" s="236"/>
      <c r="J85" s="236"/>
      <c r="K85" s="236"/>
      <c r="L85" s="237"/>
    </row>
    <row r="86" spans="2:15" ht="33.6" customHeight="1">
      <c r="B86" s="211" t="s">
        <v>1630</v>
      </c>
      <c r="C86" s="212"/>
      <c r="D86" s="212"/>
      <c r="E86" s="212"/>
      <c r="F86" s="106" t="s">
        <v>1459</v>
      </c>
      <c r="G86" s="213" t="s">
        <v>11</v>
      </c>
      <c r="H86" s="213"/>
      <c r="I86" s="213"/>
      <c r="J86" s="213"/>
      <c r="K86" s="213"/>
      <c r="L86" s="214"/>
    </row>
    <row r="87" spans="2:15" ht="180" customHeight="1">
      <c r="B87" s="215" t="s">
        <v>1980</v>
      </c>
      <c r="C87" s="216"/>
      <c r="D87" s="216"/>
      <c r="E87" s="216"/>
      <c r="F87" s="102" t="s">
        <v>10</v>
      </c>
      <c r="G87" s="227" t="s">
        <v>2001</v>
      </c>
      <c r="H87" s="227"/>
      <c r="I87" s="227"/>
      <c r="J87" s="227"/>
      <c r="K87" s="227"/>
      <c r="L87" s="228"/>
    </row>
    <row r="88" spans="2:15" ht="88.7" customHeight="1">
      <c r="B88" s="215" t="s">
        <v>1979</v>
      </c>
      <c r="C88" s="216"/>
      <c r="D88" s="216"/>
      <c r="E88" s="216"/>
      <c r="F88" s="102" t="s">
        <v>10</v>
      </c>
      <c r="G88" s="227" t="s">
        <v>2001</v>
      </c>
      <c r="H88" s="227"/>
      <c r="I88" s="227"/>
      <c r="J88" s="227"/>
      <c r="K88" s="227"/>
      <c r="L88" s="228"/>
    </row>
    <row r="89" spans="2:15" ht="2.4500000000000002" customHeight="1">
      <c r="B89" s="281"/>
      <c r="C89" s="263"/>
      <c r="D89" s="263"/>
      <c r="E89" s="263"/>
      <c r="F89" s="263"/>
      <c r="G89" s="263"/>
      <c r="H89" s="263"/>
      <c r="I89" s="263"/>
      <c r="J89" s="263"/>
      <c r="K89" s="263"/>
      <c r="L89" s="282"/>
    </row>
    <row r="90" spans="2:15" ht="24" customHeight="1">
      <c r="B90" s="344" t="s">
        <v>1914</v>
      </c>
      <c r="C90" s="345"/>
      <c r="D90" s="345"/>
      <c r="E90" s="345"/>
      <c r="F90" s="345"/>
      <c r="G90" s="345"/>
      <c r="H90" s="345"/>
      <c r="I90" s="345"/>
      <c r="J90" s="345"/>
      <c r="K90" s="345"/>
      <c r="L90" s="346"/>
    </row>
    <row r="91" spans="2:15" ht="36" customHeight="1">
      <c r="B91" s="211" t="s">
        <v>1630</v>
      </c>
      <c r="C91" s="212"/>
      <c r="D91" s="212"/>
      <c r="E91" s="212"/>
      <c r="F91" s="106" t="s">
        <v>1459</v>
      </c>
      <c r="G91" s="213" t="s">
        <v>11</v>
      </c>
      <c r="H91" s="213"/>
      <c r="I91" s="213"/>
      <c r="J91" s="213"/>
      <c r="K91" s="213"/>
      <c r="L91" s="214"/>
    </row>
    <row r="92" spans="2:15" ht="114" customHeight="1">
      <c r="B92" s="215" t="s">
        <v>1915</v>
      </c>
      <c r="C92" s="216"/>
      <c r="D92" s="216"/>
      <c r="E92" s="216"/>
      <c r="F92" s="102" t="s">
        <v>141</v>
      </c>
      <c r="G92" s="227"/>
      <c r="H92" s="227"/>
      <c r="I92" s="227"/>
      <c r="J92" s="227"/>
      <c r="K92" s="227"/>
      <c r="L92" s="228"/>
    </row>
    <row r="93" spans="2:15" ht="95.45" customHeight="1">
      <c r="B93" s="215" t="s">
        <v>1916</v>
      </c>
      <c r="C93" s="216"/>
      <c r="D93" s="216"/>
      <c r="E93" s="216"/>
      <c r="F93" s="102" t="s">
        <v>141</v>
      </c>
      <c r="G93" s="227"/>
      <c r="H93" s="227"/>
      <c r="I93" s="227"/>
      <c r="J93" s="227"/>
      <c r="K93" s="227"/>
      <c r="L93" s="228"/>
    </row>
    <row r="94" spans="2:15" ht="67.7" customHeight="1" thickBot="1">
      <c r="B94" s="363" t="s">
        <v>1917</v>
      </c>
      <c r="C94" s="364"/>
      <c r="D94" s="364"/>
      <c r="E94" s="364"/>
      <c r="F94" s="103" t="s">
        <v>141</v>
      </c>
      <c r="G94" s="365"/>
      <c r="H94" s="365"/>
      <c r="I94" s="365"/>
      <c r="J94" s="365"/>
      <c r="K94" s="365"/>
      <c r="L94" s="366"/>
    </row>
    <row r="95" spans="2:15" ht="3.6" customHeight="1">
      <c r="B95" s="97"/>
      <c r="C95" s="97"/>
      <c r="D95" s="97"/>
      <c r="E95" s="97"/>
      <c r="F95" s="97"/>
      <c r="G95" s="97"/>
      <c r="H95" s="97"/>
      <c r="I95" s="97"/>
      <c r="J95" s="97"/>
      <c r="K95" s="97"/>
      <c r="L95" s="97"/>
    </row>
    <row r="96" spans="2:15" ht="39.6" customHeight="1">
      <c r="B96" s="367" t="s">
        <v>1903</v>
      </c>
      <c r="C96" s="367"/>
      <c r="D96" s="367"/>
      <c r="E96" s="367"/>
      <c r="F96" s="367"/>
      <c r="G96" s="367"/>
      <c r="H96" s="367"/>
      <c r="I96" s="367"/>
      <c r="J96" s="367"/>
      <c r="K96" s="299" t="s">
        <v>1555</v>
      </c>
      <c r="L96" s="299" t="s">
        <v>1555</v>
      </c>
    </row>
    <row r="97" spans="2:12" ht="3.6" customHeight="1" thickBot="1">
      <c r="B97" s="263"/>
      <c r="C97" s="263"/>
      <c r="D97" s="263"/>
      <c r="E97" s="263"/>
      <c r="F97" s="263"/>
      <c r="G97" s="263"/>
      <c r="H97" s="263"/>
      <c r="I97" s="263"/>
      <c r="J97" s="263"/>
      <c r="K97" s="263"/>
      <c r="L97" s="263"/>
    </row>
    <row r="98" spans="2:12" ht="14.45" customHeight="1">
      <c r="B98" s="242" t="s">
        <v>1921</v>
      </c>
      <c r="C98" s="243"/>
      <c r="D98" s="243"/>
      <c r="E98" s="243"/>
      <c r="F98" s="243"/>
      <c r="G98" s="243"/>
      <c r="H98" s="243"/>
      <c r="I98" s="243"/>
      <c r="J98" s="243"/>
      <c r="K98" s="243"/>
      <c r="L98" s="244"/>
    </row>
    <row r="99" spans="2:12" ht="69.75" customHeight="1">
      <c r="B99" s="391" t="s">
        <v>1932</v>
      </c>
      <c r="C99" s="392"/>
      <c r="D99" s="392"/>
      <c r="E99" s="392"/>
      <c r="F99" s="392"/>
      <c r="G99" s="392"/>
      <c r="H99" s="392"/>
      <c r="I99" s="392"/>
      <c r="J99" s="392"/>
      <c r="K99" s="392"/>
      <c r="L99" s="393"/>
    </row>
    <row r="100" spans="2:12" ht="29.25" customHeight="1">
      <c r="B100" s="388" t="s">
        <v>1863</v>
      </c>
      <c r="C100" s="389"/>
      <c r="D100" s="389"/>
      <c r="E100" s="389"/>
      <c r="F100" s="389"/>
      <c r="G100" s="389"/>
      <c r="H100" s="389"/>
      <c r="I100" s="389"/>
      <c r="J100" s="389"/>
      <c r="K100" s="389"/>
      <c r="L100" s="390"/>
    </row>
    <row r="101" spans="2:12" ht="14.45" customHeight="1">
      <c r="B101" s="352" t="s">
        <v>1862</v>
      </c>
      <c r="C101" s="353"/>
      <c r="D101" s="353"/>
      <c r="E101" s="353"/>
      <c r="F101" s="353"/>
      <c r="G101" s="353"/>
      <c r="H101" s="353"/>
      <c r="I101" s="353"/>
      <c r="J101" s="353"/>
      <c r="K101" s="353"/>
      <c r="L101" s="354"/>
    </row>
    <row r="102" spans="2:12" ht="185.25" customHeight="1">
      <c r="B102" s="360" t="s">
        <v>2002</v>
      </c>
      <c r="C102" s="361"/>
      <c r="D102" s="361"/>
      <c r="E102" s="361"/>
      <c r="F102" s="361"/>
      <c r="G102" s="361"/>
      <c r="H102" s="361"/>
      <c r="I102" s="361"/>
      <c r="J102" s="361"/>
      <c r="K102" s="361"/>
      <c r="L102" s="362"/>
    </row>
    <row r="103" spans="2:12" ht="14.45" customHeight="1">
      <c r="B103" s="352" t="s">
        <v>1906</v>
      </c>
      <c r="C103" s="353"/>
      <c r="D103" s="353"/>
      <c r="E103" s="353"/>
      <c r="F103" s="353"/>
      <c r="G103" s="353"/>
      <c r="H103" s="353"/>
      <c r="I103" s="353"/>
      <c r="J103" s="353"/>
      <c r="K103" s="353"/>
      <c r="L103" s="354"/>
    </row>
    <row r="104" spans="2:12" ht="408.75" customHeight="1">
      <c r="B104" s="199" t="s">
        <v>2004</v>
      </c>
      <c r="C104" s="200"/>
      <c r="D104" s="200"/>
      <c r="E104" s="200"/>
      <c r="F104" s="200"/>
      <c r="G104" s="200"/>
      <c r="H104" s="200"/>
      <c r="I104" s="200"/>
      <c r="J104" s="200"/>
      <c r="K104" s="200"/>
      <c r="L104" s="201"/>
    </row>
    <row r="105" spans="2:12" ht="408.75" customHeight="1">
      <c r="B105" s="202"/>
      <c r="C105" s="203"/>
      <c r="D105" s="203"/>
      <c r="E105" s="203"/>
      <c r="F105" s="203"/>
      <c r="G105" s="203"/>
      <c r="H105" s="203"/>
      <c r="I105" s="203"/>
      <c r="J105" s="203"/>
      <c r="K105" s="203"/>
      <c r="L105" s="204"/>
    </row>
    <row r="106" spans="2:12" ht="14.45" customHeight="1">
      <c r="B106" s="347" t="s">
        <v>1907</v>
      </c>
      <c r="C106" s="348"/>
      <c r="D106" s="348"/>
      <c r="E106" s="348"/>
      <c r="F106" s="348"/>
      <c r="G106" s="348"/>
      <c r="H106" s="348"/>
      <c r="I106" s="348"/>
      <c r="J106" s="348"/>
      <c r="K106" s="348"/>
      <c r="L106" s="349"/>
    </row>
    <row r="107" spans="2:12" ht="51" customHeight="1">
      <c r="B107" s="215" t="s">
        <v>2003</v>
      </c>
      <c r="C107" s="350"/>
      <c r="D107" s="350"/>
      <c r="E107" s="350"/>
      <c r="F107" s="350"/>
      <c r="G107" s="350"/>
      <c r="H107" s="350"/>
      <c r="I107" s="350"/>
      <c r="J107" s="350"/>
      <c r="K107" s="350"/>
      <c r="L107" s="351"/>
    </row>
    <row r="108" spans="2:12" ht="14.45" customHeight="1">
      <c r="B108" s="352" t="s">
        <v>1908</v>
      </c>
      <c r="C108" s="353"/>
      <c r="D108" s="353"/>
      <c r="E108" s="353"/>
      <c r="F108" s="353"/>
      <c r="G108" s="353"/>
      <c r="H108" s="353"/>
      <c r="I108" s="353"/>
      <c r="J108" s="353"/>
      <c r="K108" s="353"/>
      <c r="L108" s="354"/>
    </row>
    <row r="109" spans="2:12" ht="52.5" customHeight="1">
      <c r="B109" s="385" t="s">
        <v>2005</v>
      </c>
      <c r="C109" s="386"/>
      <c r="D109" s="386"/>
      <c r="E109" s="386"/>
      <c r="F109" s="386"/>
      <c r="G109" s="386"/>
      <c r="H109" s="386"/>
      <c r="I109" s="386"/>
      <c r="J109" s="386"/>
      <c r="K109" s="386"/>
      <c r="L109" s="387"/>
    </row>
    <row r="110" spans="2:12" ht="14.45" customHeight="1">
      <c r="B110" s="352" t="s">
        <v>1909</v>
      </c>
      <c r="C110" s="353"/>
      <c r="D110" s="353"/>
      <c r="E110" s="353"/>
      <c r="F110" s="353"/>
      <c r="G110" s="353"/>
      <c r="H110" s="353"/>
      <c r="I110" s="353"/>
      <c r="J110" s="353"/>
      <c r="K110" s="353"/>
      <c r="L110" s="354"/>
    </row>
    <row r="111" spans="2:12" ht="409.5" customHeight="1">
      <c r="B111" s="394" t="s">
        <v>2006</v>
      </c>
      <c r="C111" s="395"/>
      <c r="D111" s="395"/>
      <c r="E111" s="395"/>
      <c r="F111" s="395"/>
      <c r="G111" s="395"/>
      <c r="H111" s="395"/>
      <c r="I111" s="395"/>
      <c r="J111" s="395"/>
      <c r="K111" s="395"/>
      <c r="L111" s="396"/>
    </row>
    <row r="112" spans="2:12" ht="14.45" customHeight="1">
      <c r="B112" s="335" t="s">
        <v>1922</v>
      </c>
      <c r="C112" s="336"/>
      <c r="D112" s="336"/>
      <c r="E112" s="337"/>
      <c r="F112" s="338" t="s">
        <v>282</v>
      </c>
      <c r="G112" s="339"/>
      <c r="H112" s="339"/>
      <c r="I112" s="339"/>
      <c r="J112" s="339"/>
      <c r="K112" s="339"/>
      <c r="L112" s="340"/>
    </row>
    <row r="113" spans="2:12" ht="121.7" customHeight="1">
      <c r="B113" s="341" t="s">
        <v>1924</v>
      </c>
      <c r="C113" s="342"/>
      <c r="D113" s="342"/>
      <c r="E113" s="342"/>
      <c r="F113" s="342"/>
      <c r="G113" s="342"/>
      <c r="H113" s="342"/>
      <c r="I113" s="342"/>
      <c r="J113" s="342"/>
      <c r="K113" s="342"/>
      <c r="L113" s="343"/>
    </row>
    <row r="114" spans="2:12" ht="94.35" customHeight="1" thickBot="1">
      <c r="B114" s="382" t="s">
        <v>1928</v>
      </c>
      <c r="C114" s="383"/>
      <c r="D114" s="383"/>
      <c r="E114" s="383"/>
      <c r="F114" s="383"/>
      <c r="G114" s="383"/>
      <c r="H114" s="383"/>
      <c r="I114" s="383"/>
      <c r="J114" s="383"/>
      <c r="K114" s="383"/>
      <c r="L114" s="384"/>
    </row>
    <row r="115" spans="2:12" ht="5.45" customHeight="1" thickBot="1">
      <c r="B115" s="229"/>
      <c r="C115" s="229"/>
      <c r="D115" s="229"/>
      <c r="E115" s="229"/>
      <c r="F115" s="229"/>
      <c r="G115" s="229"/>
      <c r="H115" s="229"/>
      <c r="I115" s="229"/>
      <c r="J115" s="229"/>
      <c r="K115" s="229"/>
      <c r="L115" s="229"/>
    </row>
    <row r="116" spans="2:12" ht="109.5" customHeight="1" thickBot="1">
      <c r="B116" s="224" t="s">
        <v>1933</v>
      </c>
      <c r="C116" s="225"/>
      <c r="D116" s="225"/>
      <c r="E116" s="225"/>
      <c r="F116" s="225"/>
      <c r="G116" s="225"/>
      <c r="H116" s="225"/>
      <c r="I116" s="225"/>
      <c r="J116" s="225"/>
      <c r="K116" s="225"/>
      <c r="L116" s="226"/>
    </row>
    <row r="117" spans="2:12" ht="5.0999999999999996" customHeight="1" thickBot="1">
      <c r="B117" s="132"/>
      <c r="C117" s="132"/>
      <c r="D117" s="132"/>
      <c r="E117" s="132"/>
      <c r="F117" s="132"/>
      <c r="G117" s="132"/>
      <c r="H117" s="132"/>
      <c r="I117" s="132"/>
      <c r="J117" s="132"/>
      <c r="K117" s="132"/>
      <c r="L117" s="132"/>
    </row>
    <row r="118" spans="2:12" ht="21" customHeight="1">
      <c r="B118" s="400" t="s">
        <v>1923</v>
      </c>
      <c r="C118" s="401"/>
      <c r="D118" s="401"/>
      <c r="E118" s="401"/>
      <c r="F118" s="401"/>
      <c r="G118" s="401"/>
      <c r="H118" s="401" t="s">
        <v>1809</v>
      </c>
      <c r="I118" s="401"/>
      <c r="J118" s="401"/>
      <c r="K118" s="401"/>
      <c r="L118" s="402"/>
    </row>
    <row r="119" spans="2:12" ht="61.7" customHeight="1">
      <c r="B119" s="234" t="s">
        <v>1943</v>
      </c>
      <c r="C119" s="403" t="s">
        <v>2008</v>
      </c>
      <c r="D119" s="403"/>
      <c r="E119" s="403"/>
      <c r="F119" s="403"/>
      <c r="G119" s="403"/>
      <c r="H119" s="404" t="s">
        <v>2009</v>
      </c>
      <c r="I119" s="404"/>
      <c r="J119" s="404"/>
      <c r="K119" s="404"/>
      <c r="L119" s="405"/>
    </row>
    <row r="120" spans="2:12" ht="11.45" customHeight="1">
      <c r="B120" s="234"/>
      <c r="C120" s="398" t="s">
        <v>1807</v>
      </c>
      <c r="D120" s="398"/>
      <c r="E120" s="398" t="s">
        <v>1808</v>
      </c>
      <c r="F120" s="398"/>
      <c r="G120" s="398"/>
      <c r="H120" s="404"/>
      <c r="I120" s="404"/>
      <c r="J120" s="404"/>
      <c r="K120" s="404"/>
      <c r="L120" s="405"/>
    </row>
    <row r="121" spans="2:12" ht="67.349999999999994" customHeight="1">
      <c r="B121" s="234" t="s">
        <v>1934</v>
      </c>
      <c r="C121" s="397" t="s">
        <v>2007</v>
      </c>
      <c r="D121" s="398"/>
      <c r="E121" s="399"/>
      <c r="F121" s="399"/>
      <c r="G121" s="399"/>
      <c r="H121" s="406" t="s">
        <v>2010</v>
      </c>
      <c r="I121" s="407"/>
      <c r="J121" s="407"/>
      <c r="K121" s="407"/>
      <c r="L121" s="408"/>
    </row>
    <row r="122" spans="2:12" ht="10.35" customHeight="1">
      <c r="B122" s="234"/>
      <c r="C122" s="398" t="s">
        <v>1807</v>
      </c>
      <c r="D122" s="398"/>
      <c r="E122" s="398" t="s">
        <v>1808</v>
      </c>
      <c r="F122" s="398"/>
      <c r="G122" s="398"/>
      <c r="H122" s="409"/>
      <c r="I122" s="410"/>
      <c r="J122" s="410"/>
      <c r="K122" s="410"/>
      <c r="L122" s="411"/>
    </row>
    <row r="123" spans="2:12" ht="10.35" customHeight="1">
      <c r="B123" s="205" t="s">
        <v>1925</v>
      </c>
      <c r="C123" s="206"/>
      <c r="D123" s="206"/>
      <c r="E123" s="206"/>
      <c r="F123" s="206"/>
      <c r="G123" s="206"/>
      <c r="H123" s="206"/>
      <c r="I123" s="206"/>
      <c r="J123" s="206"/>
      <c r="K123" s="206"/>
      <c r="L123" s="207"/>
    </row>
    <row r="124" spans="2:12" ht="42" customHeight="1" thickBot="1">
      <c r="B124" s="208"/>
      <c r="C124" s="209"/>
      <c r="D124" s="209"/>
      <c r="E124" s="209"/>
      <c r="F124" s="209"/>
      <c r="G124" s="209"/>
      <c r="H124" s="209"/>
      <c r="I124" s="209"/>
      <c r="J124" s="209"/>
      <c r="K124" s="209"/>
      <c r="L124" s="210"/>
    </row>
    <row r="125" spans="2:12" ht="12.95" customHeight="1"/>
    <row r="126" spans="2:12" ht="12.95" customHeight="1"/>
    <row r="128" spans="2:12" ht="12.95" customHeight="1">
      <c r="K128" s="183" t="s">
        <v>1972</v>
      </c>
    </row>
    <row r="129" spans="2:15">
      <c r="K129" s="183" t="s">
        <v>1981</v>
      </c>
    </row>
    <row r="130" spans="2:15" ht="12.95" customHeight="1">
      <c r="K130" s="183" t="s">
        <v>1973</v>
      </c>
    </row>
    <row r="131" spans="2:15" ht="12.95" customHeight="1">
      <c r="K131" s="184" t="s">
        <v>1974</v>
      </c>
    </row>
    <row r="132" spans="2:15" ht="12.95" customHeight="1">
      <c r="B132" s="185" t="s">
        <v>1982</v>
      </c>
    </row>
    <row r="133" spans="2:15" ht="51.75" customHeight="1">
      <c r="B133" s="186" t="s">
        <v>1983</v>
      </c>
      <c r="C133" s="227" t="s">
        <v>1984</v>
      </c>
      <c r="D133" s="227"/>
      <c r="E133" s="227"/>
      <c r="F133" s="227"/>
      <c r="G133" s="227"/>
      <c r="H133" s="227"/>
      <c r="I133" s="227"/>
      <c r="J133" s="227"/>
    </row>
    <row r="134" spans="2:15" ht="51.75" customHeight="1">
      <c r="B134" s="186" t="s">
        <v>1985</v>
      </c>
      <c r="C134" s="227" t="s">
        <v>1986</v>
      </c>
      <c r="D134" s="227"/>
      <c r="E134" s="227"/>
      <c r="F134" s="227"/>
      <c r="G134" s="227"/>
      <c r="H134" s="227"/>
      <c r="I134" s="227"/>
      <c r="J134" s="227"/>
    </row>
    <row r="135" spans="2:15" ht="82.5" customHeight="1">
      <c r="B135" s="186" t="s">
        <v>1987</v>
      </c>
      <c r="C135" s="227" t="s">
        <v>1988</v>
      </c>
      <c r="D135" s="227"/>
      <c r="E135" s="227"/>
      <c r="F135" s="227"/>
      <c r="G135" s="227"/>
      <c r="H135" s="227"/>
      <c r="I135" s="227"/>
      <c r="J135" s="227"/>
    </row>
    <row r="137" spans="2:15" s="98" customFormat="1" ht="12.95" customHeight="1">
      <c r="M137" s="95"/>
      <c r="N137" s="95"/>
      <c r="O137" s="95"/>
    </row>
    <row r="138" spans="2:15" s="98" customFormat="1" ht="12.95" customHeight="1">
      <c r="M138" s="95"/>
      <c r="N138" s="95"/>
      <c r="O138" s="95"/>
    </row>
    <row r="140" spans="2:15" s="98" customFormat="1" ht="12.95" customHeight="1">
      <c r="M140" s="95"/>
      <c r="N140" s="95"/>
      <c r="O140" s="95"/>
    </row>
    <row r="143" spans="2:15" s="98" customFormat="1" ht="12.95" customHeight="1">
      <c r="M143" s="95"/>
      <c r="N143" s="95"/>
      <c r="O143" s="95"/>
    </row>
    <row r="144" spans="2:15" s="98" customFormat="1" ht="12.95" customHeight="1">
      <c r="M144" s="95"/>
      <c r="N144" s="95"/>
      <c r="O144" s="95"/>
    </row>
    <row r="145" spans="13:15" s="98" customFormat="1" ht="12.95" customHeight="1">
      <c r="M145" s="95"/>
      <c r="N145" s="95"/>
      <c r="O145" s="95"/>
    </row>
    <row r="147" spans="13:15" s="98" customFormat="1" ht="12.95" customHeight="1">
      <c r="M147" s="95"/>
      <c r="N147" s="95"/>
      <c r="O147" s="95"/>
    </row>
    <row r="148" spans="13:15" s="98" customFormat="1" ht="12.95" customHeight="1">
      <c r="M148" s="95"/>
      <c r="N148" s="95"/>
      <c r="O148" s="95"/>
    </row>
    <row r="150" spans="13:15" s="98" customFormat="1" ht="12.95" customHeight="1">
      <c r="M150" s="95"/>
      <c r="N150" s="95"/>
      <c r="O150" s="95"/>
    </row>
    <row r="152" spans="13:15" s="98" customFormat="1" ht="12.95" customHeight="1">
      <c r="M152" s="95"/>
      <c r="N152" s="95"/>
      <c r="O152" s="95"/>
    </row>
    <row r="153" spans="13:15" s="98" customFormat="1" ht="12.95" customHeight="1">
      <c r="M153" s="95"/>
      <c r="N153" s="95"/>
      <c r="O153" s="95"/>
    </row>
    <row r="155" spans="13:15" s="98" customFormat="1" ht="12.95" customHeight="1">
      <c r="M155" s="95"/>
      <c r="N155" s="95"/>
      <c r="O155" s="95"/>
    </row>
    <row r="158" spans="13:15" s="98" customFormat="1" ht="12.95" customHeight="1">
      <c r="M158" s="95"/>
      <c r="N158" s="95"/>
      <c r="O158" s="95"/>
    </row>
    <row r="159" spans="13:15" s="98" customFormat="1" ht="12.95" customHeight="1">
      <c r="M159" s="95"/>
      <c r="N159" s="95"/>
      <c r="O159" s="95"/>
    </row>
    <row r="161" spans="13:15" s="98" customFormat="1" ht="12.95" customHeight="1">
      <c r="M161" s="95"/>
      <c r="N161" s="95"/>
      <c r="O161" s="95"/>
    </row>
    <row r="164" spans="13:15" s="98" customFormat="1" ht="12.95" customHeight="1">
      <c r="M164" s="95"/>
      <c r="N164" s="95"/>
      <c r="O164" s="95"/>
    </row>
    <row r="165" spans="13:15" s="98" customFormat="1" ht="12.95" customHeight="1">
      <c r="M165" s="95"/>
      <c r="N165" s="95"/>
      <c r="O165" s="95"/>
    </row>
    <row r="167" spans="13:15" s="98" customFormat="1" ht="12.95" customHeight="1">
      <c r="M167" s="95"/>
      <c r="N167" s="95"/>
      <c r="O167" s="95"/>
    </row>
    <row r="169" spans="13:15" s="98" customFormat="1" ht="12.95" customHeight="1">
      <c r="M169" s="95"/>
      <c r="N169" s="95"/>
      <c r="O169" s="95"/>
    </row>
    <row r="171" spans="13:15" s="98" customFormat="1" ht="12.95" customHeight="1">
      <c r="M171" s="95"/>
      <c r="N171" s="95"/>
      <c r="O171" s="95"/>
    </row>
    <row r="172" spans="13:15" s="98" customFormat="1" ht="12.95" customHeight="1">
      <c r="M172" s="95"/>
      <c r="N172" s="95"/>
      <c r="O172" s="95"/>
    </row>
    <row r="173" spans="13:15" s="98" customFormat="1" ht="12.95" customHeight="1">
      <c r="M173" s="95"/>
      <c r="N173" s="95"/>
      <c r="O173" s="95"/>
    </row>
    <row r="175" spans="13:15" s="98" customFormat="1" ht="12.95" customHeight="1">
      <c r="M175" s="95"/>
      <c r="N175" s="95"/>
      <c r="O175" s="95"/>
    </row>
    <row r="177" spans="13:15" s="98" customFormat="1" ht="12.95" customHeight="1">
      <c r="M177" s="95"/>
      <c r="N177" s="95"/>
      <c r="O177" s="95"/>
    </row>
    <row r="178" spans="13:15" s="98" customFormat="1" ht="12.95" customHeight="1">
      <c r="M178" s="95"/>
      <c r="N178" s="95"/>
      <c r="O178" s="95"/>
    </row>
    <row r="179" spans="13:15" s="98" customFormat="1" ht="12.95" customHeight="1">
      <c r="M179" s="95"/>
      <c r="N179" s="95"/>
      <c r="O179" s="95"/>
    </row>
    <row r="181" spans="13:15" s="98" customFormat="1" ht="12.95" customHeight="1">
      <c r="M181" s="95"/>
      <c r="N181" s="95"/>
      <c r="O181" s="95"/>
    </row>
    <row r="183" spans="13:15" s="98" customFormat="1" ht="12.95" customHeight="1">
      <c r="M183" s="95"/>
      <c r="N183" s="95"/>
      <c r="O183" s="95"/>
    </row>
    <row r="185" spans="13:15" s="98" customFormat="1" ht="12.95" customHeight="1">
      <c r="M185" s="95"/>
      <c r="N185" s="95"/>
      <c r="O185" s="95"/>
    </row>
    <row r="187" spans="13:15" s="98" customFormat="1" ht="12.95" customHeight="1">
      <c r="M187" s="95"/>
      <c r="N187" s="95"/>
      <c r="O187" s="95"/>
    </row>
    <row r="188" spans="13:15" s="98" customFormat="1" ht="12.95" customHeight="1">
      <c r="M188" s="95"/>
      <c r="N188" s="95"/>
      <c r="O188" s="95"/>
    </row>
    <row r="189" spans="13:15" s="98" customFormat="1" ht="12.95" customHeight="1">
      <c r="M189" s="95"/>
      <c r="N189" s="95"/>
      <c r="O189" s="95"/>
    </row>
    <row r="190" spans="13:15" s="98" customFormat="1" ht="12.95" customHeight="1">
      <c r="M190" s="95"/>
      <c r="N190" s="95"/>
      <c r="O190" s="95"/>
    </row>
    <row r="191" spans="13:15" s="98" customFormat="1" ht="12.95" customHeight="1">
      <c r="M191" s="95"/>
      <c r="N191" s="95"/>
      <c r="O191" s="95"/>
    </row>
    <row r="192" spans="13:15" s="98" customFormat="1" ht="12.95" customHeight="1">
      <c r="M192" s="95"/>
      <c r="N192" s="95"/>
      <c r="O192" s="95"/>
    </row>
    <row r="193" spans="13:15" s="98" customFormat="1" ht="12.95" customHeight="1">
      <c r="M193" s="95"/>
      <c r="N193" s="95"/>
      <c r="O193" s="95"/>
    </row>
    <row r="194" spans="13:15" s="98" customFormat="1" ht="12.95" customHeight="1">
      <c r="M194" s="95"/>
      <c r="N194" s="95"/>
      <c r="O194" s="95"/>
    </row>
    <row r="195" spans="13:15" s="98" customFormat="1" ht="12.95" customHeight="1">
      <c r="M195" s="95"/>
      <c r="N195" s="95"/>
      <c r="O195" s="95"/>
    </row>
    <row r="196" spans="13:15" s="98" customFormat="1" ht="12.95" customHeight="1">
      <c r="M196" s="95"/>
      <c r="N196" s="95"/>
      <c r="O196" s="95"/>
    </row>
    <row r="198" spans="13:15" s="98" customFormat="1" ht="12.95" customHeight="1">
      <c r="M198" s="95"/>
      <c r="N198" s="95"/>
      <c r="O198" s="95"/>
    </row>
  </sheetData>
  <mergeCells count="208">
    <mergeCell ref="C133:J133"/>
    <mergeCell ref="C134:J134"/>
    <mergeCell ref="C135:J135"/>
    <mergeCell ref="B114:L114"/>
    <mergeCell ref="B109:L109"/>
    <mergeCell ref="B110:L110"/>
    <mergeCell ref="B98:L98"/>
    <mergeCell ref="B100:L100"/>
    <mergeCell ref="B99:L99"/>
    <mergeCell ref="B101:L101"/>
    <mergeCell ref="B111:L111"/>
    <mergeCell ref="C121:D121"/>
    <mergeCell ref="E121:G121"/>
    <mergeCell ref="C122:D122"/>
    <mergeCell ref="E122:G122"/>
    <mergeCell ref="B118:G118"/>
    <mergeCell ref="H118:L118"/>
    <mergeCell ref="B119:B120"/>
    <mergeCell ref="C119:D119"/>
    <mergeCell ref="E119:G119"/>
    <mergeCell ref="H119:L120"/>
    <mergeCell ref="C120:D120"/>
    <mergeCell ref="E120:G120"/>
    <mergeCell ref="H121:L122"/>
    <mergeCell ref="B89:L89"/>
    <mergeCell ref="B96:J96"/>
    <mergeCell ref="K96:L96"/>
    <mergeCell ref="B97:L97"/>
    <mergeCell ref="F49:G49"/>
    <mergeCell ref="H49:L49"/>
    <mergeCell ref="B55:E55"/>
    <mergeCell ref="G55:L55"/>
    <mergeCell ref="C47:L47"/>
    <mergeCell ref="B48:L48"/>
    <mergeCell ref="B49:E49"/>
    <mergeCell ref="I64:J64"/>
    <mergeCell ref="K64:L64"/>
    <mergeCell ref="G63:H63"/>
    <mergeCell ref="I63:J63"/>
    <mergeCell ref="K63:L63"/>
    <mergeCell ref="B59:L59"/>
    <mergeCell ref="C60:E60"/>
    <mergeCell ref="F60:L60"/>
    <mergeCell ref="C61:E61"/>
    <mergeCell ref="F61:L61"/>
    <mergeCell ref="G66:H66"/>
    <mergeCell ref="G53:L53"/>
    <mergeCell ref="B56:E56"/>
    <mergeCell ref="D22:G22"/>
    <mergeCell ref="B112:E112"/>
    <mergeCell ref="F112:L112"/>
    <mergeCell ref="B113:L113"/>
    <mergeCell ref="B90:L90"/>
    <mergeCell ref="B91:E91"/>
    <mergeCell ref="G91:L91"/>
    <mergeCell ref="B92:E92"/>
    <mergeCell ref="G92:L92"/>
    <mergeCell ref="B93:E93"/>
    <mergeCell ref="G93:L93"/>
    <mergeCell ref="B106:L106"/>
    <mergeCell ref="B107:L107"/>
    <mergeCell ref="B108:L108"/>
    <mergeCell ref="B46:L46"/>
    <mergeCell ref="B51:L51"/>
    <mergeCell ref="B52:L52"/>
    <mergeCell ref="B53:E53"/>
    <mergeCell ref="B88:E88"/>
    <mergeCell ref="G88:L88"/>
    <mergeCell ref="B102:L102"/>
    <mergeCell ref="B103:L103"/>
    <mergeCell ref="B94:E94"/>
    <mergeCell ref="G94:L94"/>
    <mergeCell ref="B1:J2"/>
    <mergeCell ref="K1:L1"/>
    <mergeCell ref="K2:L2"/>
    <mergeCell ref="B3:L3"/>
    <mergeCell ref="B4:L4"/>
    <mergeCell ref="B5:L5"/>
    <mergeCell ref="B11:B12"/>
    <mergeCell ref="H11:I12"/>
    <mergeCell ref="J11:L12"/>
    <mergeCell ref="C11:G12"/>
    <mergeCell ref="B6:L6"/>
    <mergeCell ref="B8:L8"/>
    <mergeCell ref="B9:L9"/>
    <mergeCell ref="C10:G10"/>
    <mergeCell ref="H10:I10"/>
    <mergeCell ref="J10:L10"/>
    <mergeCell ref="B44:L44"/>
    <mergeCell ref="B34:C34"/>
    <mergeCell ref="D34:E34"/>
    <mergeCell ref="G34:L34"/>
    <mergeCell ref="B43:L43"/>
    <mergeCell ref="G38:L38"/>
    <mergeCell ref="B42:C42"/>
    <mergeCell ref="B40:C40"/>
    <mergeCell ref="D40:E40"/>
    <mergeCell ref="G40:L40"/>
    <mergeCell ref="B36:C38"/>
    <mergeCell ref="D37:E37"/>
    <mergeCell ref="D38:E38"/>
    <mergeCell ref="G37:L37"/>
    <mergeCell ref="B27:C29"/>
    <mergeCell ref="D27:E27"/>
    <mergeCell ref="G27:L27"/>
    <mergeCell ref="D28:E28"/>
    <mergeCell ref="G28:L28"/>
    <mergeCell ref="D29:E29"/>
    <mergeCell ref="G29:L29"/>
    <mergeCell ref="D42:E42"/>
    <mergeCell ref="G42:L42"/>
    <mergeCell ref="D36:E36"/>
    <mergeCell ref="G36:L36"/>
    <mergeCell ref="B31:C32"/>
    <mergeCell ref="D31:E31"/>
    <mergeCell ref="G31:L31"/>
    <mergeCell ref="D32:E32"/>
    <mergeCell ref="G32:L32"/>
    <mergeCell ref="F13:G13"/>
    <mergeCell ref="H13:I13"/>
    <mergeCell ref="J13:L13"/>
    <mergeCell ref="D14:E14"/>
    <mergeCell ref="F14:G14"/>
    <mergeCell ref="H14:I14"/>
    <mergeCell ref="J14:L14"/>
    <mergeCell ref="G26:L26"/>
    <mergeCell ref="B24:L24"/>
    <mergeCell ref="B25:L25"/>
    <mergeCell ref="J15:L15"/>
    <mergeCell ref="H15:I15"/>
    <mergeCell ref="B13:B14"/>
    <mergeCell ref="C13:C14"/>
    <mergeCell ref="D13:E13"/>
    <mergeCell ref="B21:B22"/>
    <mergeCell ref="C21:C22"/>
    <mergeCell ref="F15:G15"/>
    <mergeCell ref="H22:L22"/>
    <mergeCell ref="B26:C26"/>
    <mergeCell ref="D26:E26"/>
    <mergeCell ref="D15:E15"/>
    <mergeCell ref="D21:G21"/>
    <mergeCell ref="H21:L21"/>
    <mergeCell ref="B58:L58"/>
    <mergeCell ref="G62:H62"/>
    <mergeCell ref="I62:J62"/>
    <mergeCell ref="K62:L62"/>
    <mergeCell ref="I75:J75"/>
    <mergeCell ref="K75:L75"/>
    <mergeCell ref="G64:H64"/>
    <mergeCell ref="G72:H72"/>
    <mergeCell ref="G65:H65"/>
    <mergeCell ref="B69:L69"/>
    <mergeCell ref="B70:L70"/>
    <mergeCell ref="G71:H71"/>
    <mergeCell ref="I71:J71"/>
    <mergeCell ref="K71:L71"/>
    <mergeCell ref="I65:J65"/>
    <mergeCell ref="I66:J66"/>
    <mergeCell ref="K66:L66"/>
    <mergeCell ref="K65:L65"/>
    <mergeCell ref="B121:B122"/>
    <mergeCell ref="B85:L85"/>
    <mergeCell ref="B17:C17"/>
    <mergeCell ref="F17:I17"/>
    <mergeCell ref="D17:E17"/>
    <mergeCell ref="C81:E81"/>
    <mergeCell ref="F81:L81"/>
    <mergeCell ref="B83:L83"/>
    <mergeCell ref="B18:C18"/>
    <mergeCell ref="D18:E18"/>
    <mergeCell ref="F18:I18"/>
    <mergeCell ref="J18:L18"/>
    <mergeCell ref="J17:L17"/>
    <mergeCell ref="B79:L79"/>
    <mergeCell ref="C80:E80"/>
    <mergeCell ref="F80:L80"/>
    <mergeCell ref="G73:H73"/>
    <mergeCell ref="I73:J73"/>
    <mergeCell ref="K73:L73"/>
    <mergeCell ref="G75:H75"/>
    <mergeCell ref="G56:L56"/>
    <mergeCell ref="B54:E54"/>
    <mergeCell ref="G54:L54"/>
    <mergeCell ref="B57:L57"/>
    <mergeCell ref="B104:L105"/>
    <mergeCell ref="B123:L124"/>
    <mergeCell ref="B86:E86"/>
    <mergeCell ref="G86:L86"/>
    <mergeCell ref="B87:E87"/>
    <mergeCell ref="I72:J72"/>
    <mergeCell ref="K72:L72"/>
    <mergeCell ref="B67:C67"/>
    <mergeCell ref="D67:E67"/>
    <mergeCell ref="F67:H67"/>
    <mergeCell ref="I67:L67"/>
    <mergeCell ref="B68:H68"/>
    <mergeCell ref="I68:L68"/>
    <mergeCell ref="B76:C76"/>
    <mergeCell ref="D76:E76"/>
    <mergeCell ref="F76:H76"/>
    <mergeCell ref="B116:L116"/>
    <mergeCell ref="G87:L87"/>
    <mergeCell ref="B115:L115"/>
    <mergeCell ref="B84:L84"/>
    <mergeCell ref="B78:L78"/>
    <mergeCell ref="I76:L76"/>
    <mergeCell ref="B77:H77"/>
    <mergeCell ref="I77:L77"/>
  </mergeCells>
  <hyperlinks>
    <hyperlink ref="K131" r:id="rId1" display="mailto:soporte.formatos@dnp.gov.co" xr:uid="{3BD8523F-1FF5-40F9-82C9-AE2F923A40AF}"/>
  </hyperlinks>
  <printOptions horizontalCentered="1"/>
  <pageMargins left="0.70866141732283472" right="0.70866141732283472" top="0.74803149606299213" bottom="0.74803149606299213" header="0.31496062992125984" footer="0"/>
  <pageSetup scale="54" fitToHeight="0" orientation="portrait" r:id="rId2"/>
  <rowBreaks count="4" manualBreakCount="4">
    <brk id="33" max="13" man="1"/>
    <brk id="57" max="13" man="1"/>
    <brk id="96" max="13" man="1"/>
    <brk id="105" max="13" man="1"/>
  </rowBreaks>
  <colBreaks count="1" manualBreakCount="1">
    <brk id="12" max="1048575" man="1"/>
  </colBreaks>
  <drawing r:id="rId3"/>
  <extLst>
    <ext xmlns:x14="http://schemas.microsoft.com/office/spreadsheetml/2009/9/main" uri="{78C0D931-6437-407d-A8EE-F0AAD7539E65}">
      <x14:conditionalFormattings>
        <x14:conditionalFormatting xmlns:xm="http://schemas.microsoft.com/office/excel/2006/main">
          <x14:cfRule type="beginsWith" priority="1" operator="beginsWith" id="{DE3CF938-71EF-4B8B-947F-3904956C1133}">
            <xm:f>LEFT(F112,LEN('Listas desplegables'!$A$156))='Listas desplegables'!$A$156</xm:f>
            <xm:f>'Listas desplegables'!$A$156</xm:f>
            <x14:dxf>
              <fill>
                <patternFill>
                  <bgColor theme="5" tint="0.39994506668294322"/>
                </patternFill>
              </fill>
            </x14:dxf>
          </x14:cfRule>
          <x14:cfRule type="containsText" priority="2" operator="containsText" id="{BF4C9ECF-4EA0-425C-BA02-990E14270028}">
            <xm:f>NOT(ISERROR(SEARCH('Listas desplegables'!$A$155,F112)))</xm:f>
            <xm:f>'Listas desplegables'!$A$155</xm:f>
            <x14:dxf>
              <fill>
                <patternFill>
                  <bgColor rgb="FF92D050"/>
                </patternFill>
              </fill>
            </x14:dxf>
          </x14:cfRule>
          <x14:cfRule type="containsText" priority="3" operator="containsText" id="{C900C51F-3A6C-4B76-95D3-0996924EE05B}">
            <xm:f>NOT(ISERROR(SEARCH('Listas desplegables'!$A$157,F112)))</xm:f>
            <xm:f>'Listas desplegables'!$A$157</xm:f>
            <x14:dxf>
              <fill>
                <patternFill>
                  <bgColor rgb="FFFFFFCC"/>
                </patternFill>
              </fill>
            </x14:dxf>
          </x14:cfRule>
          <xm:sqref>F112:L112</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F67A6099-9FC7-485C-AE32-24BFC98F7CAD}">
          <x14:formula1>
            <xm:f>'Listas desplegables'!$C$127:$C$138</xm:f>
          </x14:formula1>
          <xm:sqref>F63 F72</xm:sqref>
        </x14:dataValidation>
        <x14:dataValidation type="list" allowBlank="1" showInputMessage="1" showErrorMessage="1" xr:uid="{D07EB9FB-DFBD-4FE5-9B61-F5306784E014}">
          <x14:formula1>
            <xm:f>'Listas desplegables'!$A$236:$A$239</xm:f>
          </x14:formula1>
          <xm:sqref>E72:E75 E63:E66</xm:sqref>
        </x14:dataValidation>
        <x14:dataValidation type="list" allowBlank="1" showInputMessage="1" showErrorMessage="1" xr:uid="{959F3B2C-BE6F-46A5-A1F0-764A5463FB3A}">
          <x14:formula1>
            <xm:f>'Listas desplegables'!$A$222:$A$224</xm:f>
          </x14:formula1>
          <xm:sqref>C11</xm:sqref>
        </x14:dataValidation>
        <x14:dataValidation type="list" allowBlank="1" showInputMessage="1" showErrorMessage="1" xr:uid="{10137D51-E24E-416B-BBAE-BDF3FC4C6EE4}">
          <x14:formula1>
            <xm:f>'Listas desplegables'!$D$57:$D$62</xm:f>
          </x14:formula1>
          <xm:sqref>J11</xm:sqref>
        </x14:dataValidation>
        <x14:dataValidation type="list" allowBlank="1" showInputMessage="1" showErrorMessage="1" xr:uid="{4A4A04C2-9163-4EEB-8808-735B92F0F956}">
          <x14:formula1>
            <xm:f>'Listas desplegables'!$A$127:$A$142</xm:f>
          </x14:formula1>
          <xm:sqref>B72:B75</xm:sqref>
        </x14:dataValidation>
        <x14:dataValidation type="list" allowBlank="1" showInputMessage="1" showErrorMessage="1" xr:uid="{A0F5E6ED-5682-40EC-B8CE-791C0508A857}">
          <x14:formula1>
            <xm:f>'Listas desplegables'!$C$127:$C$137</xm:f>
          </x14:formula1>
          <xm:sqref>F64:F66 F73:F75</xm:sqref>
        </x14:dataValidation>
        <x14:dataValidation type="list" allowBlank="1" showInputMessage="1" showErrorMessage="1" xr:uid="{9AEE851F-1A85-47DE-92FD-12EF1040DA77}">
          <x14:formula1>
            <xm:f>'Listas desplegables'!$A$242:$A$244</xm:f>
          </x14:formula1>
          <xm:sqref>F44 F92:F94 F41 F30 F33 F35 F39 F87:F88</xm:sqref>
        </x14:dataValidation>
        <x14:dataValidation type="list" allowBlank="1" showInputMessage="1" showErrorMessage="1" xr:uid="{D4486D8B-C068-4528-B10F-EFA8778FC7A5}">
          <x14:formula1>
            <xm:f>'Listas desplegables'!$G$56:$G$58</xm:f>
          </x14:formula1>
          <xm:sqref>F57</xm:sqref>
        </x14:dataValidation>
        <x14:dataValidation type="list" allowBlank="1" showInputMessage="1" showErrorMessage="1" xr:uid="{7641DA4B-9501-4D27-9A78-2B9F02D696B4}">
          <x14:formula1>
            <xm:f>'Listas desplegables'!$A$189:$A$220</xm:f>
          </x14:formula1>
          <xm:sqref>J13:L14</xm:sqref>
        </x14:dataValidation>
        <x14:dataValidation type="list" allowBlank="1" showInputMessage="1" showErrorMessage="1" xr:uid="{BDD1AECC-EC5C-4BA1-BE0D-A98820C57B56}">
          <x14:formula1>
            <xm:f>'Listas desplegables'!$G$56:$G$57</xm:f>
          </x14:formula1>
          <xm:sqref>D17 J17 F54:F56 K96:L96 F49:G49</xm:sqref>
        </x14:dataValidation>
        <x14:dataValidation type="list" allowBlank="1" showInputMessage="1" showErrorMessage="1" xr:uid="{2F8A3ABF-0C54-449A-8381-9860F420ECB9}">
          <x14:formula1>
            <xm:f>'Listas desplegables'!$G$58:$G$59</xm:f>
          </x14:formula1>
          <xm:sqref>F40 F27:F29 F31:F32 F34 F36:F38 F42</xm:sqref>
        </x14:dataValidation>
        <x14:dataValidation type="list" allowBlank="1" showInputMessage="1" showErrorMessage="1" xr:uid="{E44DB9D6-2418-4182-96D2-BBF2D4C8615E}">
          <x14:formula1>
            <xm:f>'Listas desplegables'!$A$127:$A$143</xm:f>
          </x14:formula1>
          <xm:sqref>B63:B66</xm:sqref>
        </x14:dataValidation>
        <x14:dataValidation type="list" allowBlank="1" showInputMessage="1" showErrorMessage="1" xr:uid="{3481C3E1-15AF-4EBB-8A4C-4ADC26A78E28}">
          <x14:formula1>
            <xm:f>'Listas desplegables'!$A$155:$A$157</xm:f>
          </x14:formula1>
          <xm:sqref>F112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8A0B-D9A8-4116-A1D7-807E17892685}">
  <sheetPr>
    <tabColor rgb="FF92D050"/>
  </sheetPr>
  <dimension ref="B1:L94"/>
  <sheetViews>
    <sheetView showGridLines="0" topLeftCell="A13" zoomScale="85" zoomScaleNormal="85" workbookViewId="0">
      <selection activeCell="E27" sqref="E27"/>
    </sheetView>
  </sheetViews>
  <sheetFormatPr baseColWidth="10" defaultColWidth="11.35546875" defaultRowHeight="12.75"/>
  <cols>
    <col min="1" max="1" width="2.640625" style="133" customWidth="1"/>
    <col min="2" max="2" width="21.140625" style="133" customWidth="1"/>
    <col min="3" max="3" width="24.640625" style="133" customWidth="1"/>
    <col min="4" max="4" width="25.85546875" style="133" customWidth="1"/>
    <col min="5" max="5" width="25.140625" style="133" customWidth="1"/>
    <col min="6" max="6" width="20.640625" style="133" customWidth="1"/>
    <col min="7" max="7" width="17.35546875" style="133" customWidth="1"/>
    <col min="8" max="8" width="13.85546875" style="133" customWidth="1"/>
    <col min="9" max="9" width="19.140625" style="133" customWidth="1"/>
    <col min="10" max="10" width="17.640625" style="133" customWidth="1"/>
    <col min="11" max="11" width="21.85546875" style="133" customWidth="1"/>
    <col min="12" max="16384" width="11.35546875" style="133"/>
  </cols>
  <sheetData>
    <row r="1" spans="2:11" ht="72" customHeight="1" thickBot="1">
      <c r="B1" s="472" t="s">
        <v>1944</v>
      </c>
      <c r="C1" s="473"/>
      <c r="D1" s="473"/>
      <c r="E1" s="473"/>
      <c r="F1" s="473"/>
      <c r="G1" s="473"/>
      <c r="H1" s="473"/>
      <c r="I1" s="473"/>
      <c r="J1" s="473"/>
      <c r="K1" s="474"/>
    </row>
    <row r="2" spans="2:11" ht="3.6" customHeight="1">
      <c r="B2" s="489"/>
      <c r="C2" s="489"/>
      <c r="D2" s="489"/>
      <c r="E2" s="489"/>
      <c r="F2" s="489"/>
      <c r="G2" s="489"/>
      <c r="H2" s="489"/>
      <c r="I2" s="489"/>
      <c r="J2" s="489"/>
      <c r="K2" s="489"/>
    </row>
    <row r="3" spans="2:11" ht="30.75" customHeight="1">
      <c r="B3" s="136" t="s">
        <v>1811</v>
      </c>
      <c r="C3" s="176"/>
      <c r="D3" s="177" t="s">
        <v>1812</v>
      </c>
      <c r="E3" s="443"/>
      <c r="F3" s="443"/>
      <c r="G3" s="443"/>
      <c r="H3" s="443"/>
      <c r="I3" s="443"/>
      <c r="J3" s="443"/>
      <c r="K3" s="443"/>
    </row>
    <row r="4" spans="2:11" ht="57.6" customHeight="1">
      <c r="B4" s="178" t="s">
        <v>1810</v>
      </c>
      <c r="C4" s="134"/>
      <c r="D4" s="135" t="s">
        <v>1843</v>
      </c>
      <c r="E4" s="481"/>
      <c r="F4" s="481"/>
      <c r="G4" s="480" t="s">
        <v>1844</v>
      </c>
      <c r="H4" s="480"/>
      <c r="I4" s="481"/>
      <c r="J4" s="481"/>
      <c r="K4" s="481"/>
    </row>
    <row r="5" spans="2:11" ht="27" customHeight="1">
      <c r="B5" s="178" t="s">
        <v>1845</v>
      </c>
      <c r="C5" s="136" t="s">
        <v>1813</v>
      </c>
      <c r="D5" s="137" t="s">
        <v>1555</v>
      </c>
      <c r="E5" s="138" t="s">
        <v>1814</v>
      </c>
      <c r="F5" s="137" t="s">
        <v>1555</v>
      </c>
      <c r="G5" s="475" t="s">
        <v>1815</v>
      </c>
      <c r="H5" s="475"/>
      <c r="I5" s="137" t="s">
        <v>1555</v>
      </c>
      <c r="J5" s="136" t="s">
        <v>1816</v>
      </c>
      <c r="K5" s="137" t="s">
        <v>1802</v>
      </c>
    </row>
    <row r="6" spans="2:11" ht="26.45" customHeight="1">
      <c r="B6" s="490" t="s">
        <v>1846</v>
      </c>
      <c r="C6" s="490"/>
      <c r="D6" s="503"/>
      <c r="E6" s="503"/>
      <c r="F6" s="503"/>
      <c r="G6" s="503"/>
      <c r="H6" s="503"/>
      <c r="I6" s="503"/>
      <c r="J6" s="503"/>
      <c r="K6" s="503"/>
    </row>
    <row r="7" spans="2:11" ht="33" customHeight="1">
      <c r="B7" s="490" t="s">
        <v>1847</v>
      </c>
      <c r="C7" s="490"/>
      <c r="D7" s="503"/>
      <c r="E7" s="503"/>
      <c r="F7" s="503"/>
      <c r="G7" s="503"/>
      <c r="H7" s="503"/>
      <c r="I7" s="503"/>
      <c r="J7" s="503"/>
      <c r="K7" s="503"/>
    </row>
    <row r="8" spans="2:11" ht="33" customHeight="1">
      <c r="B8" s="475" t="s">
        <v>1877</v>
      </c>
      <c r="C8" s="475"/>
      <c r="D8" s="475"/>
      <c r="E8" s="475"/>
      <c r="F8" s="475"/>
      <c r="G8" s="475"/>
      <c r="H8" s="475"/>
      <c r="I8" s="475"/>
      <c r="J8" s="475"/>
      <c r="K8" s="137" t="s">
        <v>1555</v>
      </c>
    </row>
    <row r="9" spans="2:11" ht="24.6" customHeight="1">
      <c r="B9" s="475" t="s">
        <v>1897</v>
      </c>
      <c r="C9" s="475"/>
      <c r="D9" s="482"/>
      <c r="E9" s="482"/>
      <c r="F9" s="475" t="s">
        <v>1896</v>
      </c>
      <c r="G9" s="475"/>
      <c r="H9" s="475"/>
      <c r="I9" s="483"/>
      <c r="J9" s="483"/>
      <c r="K9" s="483"/>
    </row>
    <row r="10" spans="2:11" ht="27.75" customHeight="1">
      <c r="B10" s="484" t="s">
        <v>1945</v>
      </c>
      <c r="C10" s="484"/>
      <c r="D10" s="484"/>
      <c r="E10" s="484"/>
      <c r="F10" s="484"/>
      <c r="G10" s="484"/>
      <c r="H10" s="484"/>
      <c r="I10" s="484"/>
      <c r="J10" s="484"/>
      <c r="K10" s="484"/>
    </row>
    <row r="11" spans="2:11" ht="6.95" customHeight="1" thickBot="1">
      <c r="B11" s="174"/>
      <c r="C11" s="174"/>
      <c r="D11" s="174"/>
      <c r="E11" s="174"/>
      <c r="F11" s="174"/>
      <c r="G11" s="174"/>
      <c r="H11" s="174"/>
      <c r="I11" s="174"/>
      <c r="J11" s="174"/>
      <c r="K11" s="174"/>
    </row>
    <row r="12" spans="2:11" ht="39.6" customHeight="1">
      <c r="B12" s="242" t="s">
        <v>1926</v>
      </c>
      <c r="C12" s="243"/>
      <c r="D12" s="243"/>
      <c r="E12" s="243"/>
      <c r="F12" s="243"/>
      <c r="G12" s="243"/>
      <c r="H12" s="243"/>
      <c r="I12" s="243"/>
      <c r="J12" s="243"/>
      <c r="K12" s="244"/>
    </row>
    <row r="13" spans="2:11" ht="42.6" customHeight="1">
      <c r="B13" s="495" t="s">
        <v>1946</v>
      </c>
      <c r="C13" s="496"/>
      <c r="D13" s="496"/>
      <c r="E13" s="496"/>
      <c r="F13" s="496"/>
      <c r="G13" s="496"/>
      <c r="H13" s="496"/>
      <c r="I13" s="496"/>
      <c r="J13" s="496"/>
      <c r="K13" s="497"/>
    </row>
    <row r="14" spans="2:11" ht="43.7" customHeight="1" thickBot="1">
      <c r="B14" s="485" t="s">
        <v>1947</v>
      </c>
      <c r="C14" s="486"/>
      <c r="D14" s="486"/>
      <c r="E14" s="486"/>
      <c r="F14" s="486"/>
      <c r="G14" s="486"/>
      <c r="H14" s="486"/>
      <c r="I14" s="486"/>
      <c r="J14" s="486"/>
      <c r="K14" s="487"/>
    </row>
    <row r="15" spans="2:11" ht="7.7" customHeight="1" thickBot="1">
      <c r="B15" s="488"/>
      <c r="C15" s="488"/>
      <c r="D15" s="488"/>
      <c r="E15" s="488"/>
      <c r="F15" s="488"/>
      <c r="G15" s="488"/>
      <c r="H15" s="488"/>
      <c r="I15" s="488"/>
      <c r="J15" s="488"/>
      <c r="K15" s="488"/>
    </row>
    <row r="16" spans="2:11" ht="57" customHeight="1" thickBot="1">
      <c r="B16" s="501" t="s">
        <v>1957</v>
      </c>
      <c r="C16" s="502"/>
      <c r="D16" s="502"/>
      <c r="E16" s="502"/>
      <c r="F16" s="502"/>
      <c r="G16" s="502"/>
      <c r="H16" s="502"/>
      <c r="I16" s="502"/>
      <c r="J16" s="502"/>
      <c r="K16" s="502"/>
    </row>
    <row r="17" spans="2:11" ht="3.6" customHeight="1" thickBot="1">
      <c r="B17" s="179"/>
      <c r="C17" s="179"/>
      <c r="D17" s="179"/>
      <c r="E17" s="179"/>
      <c r="F17" s="179"/>
      <c r="G17" s="179"/>
      <c r="H17" s="179"/>
      <c r="I17" s="179"/>
      <c r="J17" s="179"/>
      <c r="K17" s="179"/>
    </row>
    <row r="18" spans="2:11" ht="40.35" customHeight="1">
      <c r="B18" s="476" t="s">
        <v>1930</v>
      </c>
      <c r="C18" s="477"/>
      <c r="D18" s="477"/>
      <c r="E18" s="477"/>
      <c r="F18" s="477"/>
      <c r="G18" s="477"/>
      <c r="H18" s="477"/>
      <c r="I18" s="477"/>
      <c r="J18" s="477"/>
      <c r="K18" s="478"/>
    </row>
    <row r="19" spans="2:11" ht="13.5">
      <c r="B19" s="479" t="s">
        <v>1817</v>
      </c>
      <c r="C19" s="428"/>
      <c r="D19" s="139" t="s">
        <v>1818</v>
      </c>
      <c r="E19" s="139" t="s">
        <v>1825</v>
      </c>
      <c r="F19" s="428" t="s">
        <v>1832</v>
      </c>
      <c r="G19" s="428"/>
      <c r="H19" s="139" t="s">
        <v>1822</v>
      </c>
      <c r="I19" s="139" t="s">
        <v>1833</v>
      </c>
      <c r="J19" s="140" t="s">
        <v>1834</v>
      </c>
      <c r="K19" s="141" t="s">
        <v>1835</v>
      </c>
    </row>
    <row r="20" spans="2:11" ht="32.25" customHeight="1">
      <c r="B20" s="215"/>
      <c r="C20" s="216"/>
      <c r="D20" s="142"/>
      <c r="E20" s="142"/>
      <c r="F20" s="426"/>
      <c r="G20" s="426"/>
      <c r="H20" s="130"/>
      <c r="I20" s="143">
        <f>+[1]adicional!$F$11</f>
        <v>11665308</v>
      </c>
      <c r="J20" s="143">
        <f>+[1]adicional!$N$11</f>
        <v>205590</v>
      </c>
      <c r="K20" s="144">
        <f>J20+I20</f>
        <v>11870898</v>
      </c>
    </row>
    <row r="21" spans="2:11" ht="32.25" customHeight="1">
      <c r="B21" s="215"/>
      <c r="C21" s="216"/>
      <c r="D21" s="142"/>
      <c r="E21" s="142"/>
      <c r="F21" s="426"/>
      <c r="G21" s="426"/>
      <c r="H21" s="130"/>
      <c r="I21" s="143">
        <f>+[1]adicional!$F$16</f>
        <v>30675784</v>
      </c>
      <c r="J21" s="143">
        <f>+[1]adicional!$N$16</f>
        <v>529856.04</v>
      </c>
      <c r="K21" s="144">
        <f t="shared" ref="K21:K32" si="0">J21+I21</f>
        <v>31205640.039999999</v>
      </c>
    </row>
    <row r="22" spans="2:11" ht="27" customHeight="1">
      <c r="B22" s="215"/>
      <c r="C22" s="216"/>
      <c r="D22" s="142"/>
      <c r="E22" s="142"/>
      <c r="F22" s="426"/>
      <c r="G22" s="426"/>
      <c r="H22" s="130"/>
      <c r="I22" s="143">
        <f>+[1]adicional!$F$22</f>
        <v>18668423.140000001</v>
      </c>
      <c r="J22" s="143"/>
      <c r="K22" s="144">
        <f t="shared" si="0"/>
        <v>18668423.140000001</v>
      </c>
    </row>
    <row r="23" spans="2:11" ht="27" customHeight="1">
      <c r="B23" s="215"/>
      <c r="C23" s="216"/>
      <c r="D23" s="142"/>
      <c r="E23" s="142"/>
      <c r="F23" s="426"/>
      <c r="G23" s="426"/>
      <c r="H23" s="130"/>
      <c r="I23" s="143">
        <f>+[1]adicional!$F$25</f>
        <v>34419792</v>
      </c>
      <c r="J23" s="143">
        <f>+[1]adicional!$N$25</f>
        <v>22542000</v>
      </c>
      <c r="K23" s="144">
        <f t="shared" si="0"/>
        <v>56961792</v>
      </c>
    </row>
    <row r="24" spans="2:11" ht="29.25" customHeight="1">
      <c r="B24" s="215"/>
      <c r="C24" s="216"/>
      <c r="D24" s="142"/>
      <c r="E24" s="142"/>
      <c r="F24" s="412"/>
      <c r="G24" s="412"/>
      <c r="H24" s="130"/>
      <c r="I24" s="143">
        <f>+[1]adicional!$F$31</f>
        <v>9206143.2400000002</v>
      </c>
      <c r="J24" s="143">
        <f>+[1]adicional!$N$31</f>
        <v>17118855</v>
      </c>
      <c r="K24" s="144">
        <f t="shared" si="0"/>
        <v>26324998.240000002</v>
      </c>
    </row>
    <row r="25" spans="2:11" ht="30.75" customHeight="1">
      <c r="B25" s="215"/>
      <c r="C25" s="216"/>
      <c r="D25" s="142"/>
      <c r="E25" s="142"/>
      <c r="F25" s="412"/>
      <c r="G25" s="412"/>
      <c r="H25" s="130"/>
      <c r="I25" s="143">
        <f>+[1]adicional!$F$39</f>
        <v>13309413</v>
      </c>
      <c r="J25" s="143"/>
      <c r="K25" s="144">
        <f t="shared" si="0"/>
        <v>13309413</v>
      </c>
    </row>
    <row r="26" spans="2:11" ht="29.25" customHeight="1">
      <c r="B26" s="215"/>
      <c r="C26" s="216"/>
      <c r="D26" s="142"/>
      <c r="E26" s="142"/>
      <c r="F26" s="412"/>
      <c r="G26" s="412"/>
      <c r="H26" s="130"/>
      <c r="I26" s="143">
        <f>+[1]adicional!$F$45</f>
        <v>706680</v>
      </c>
      <c r="J26" s="143"/>
      <c r="K26" s="144">
        <f t="shared" si="0"/>
        <v>706680</v>
      </c>
    </row>
    <row r="27" spans="2:11" ht="30" customHeight="1">
      <c r="B27" s="215"/>
      <c r="C27" s="216"/>
      <c r="D27" s="142"/>
      <c r="E27" s="142"/>
      <c r="F27" s="412"/>
      <c r="G27" s="412"/>
      <c r="H27" s="130"/>
      <c r="I27" s="143">
        <f>+[1]adicional!$F$58</f>
        <v>22194634</v>
      </c>
      <c r="J27" s="143"/>
      <c r="K27" s="144">
        <f t="shared" si="0"/>
        <v>22194634</v>
      </c>
    </row>
    <row r="28" spans="2:11" ht="27" customHeight="1">
      <c r="B28" s="215"/>
      <c r="C28" s="216"/>
      <c r="D28" s="142"/>
      <c r="E28" s="142"/>
      <c r="F28" s="412"/>
      <c r="G28" s="412"/>
      <c r="H28" s="130"/>
      <c r="I28" s="143">
        <f>+[1]adicional!$F$70</f>
        <v>129480430.68000001</v>
      </c>
      <c r="J28" s="143">
        <f>+[1]adicional!$N$70</f>
        <v>39948724</v>
      </c>
      <c r="K28" s="144">
        <f t="shared" si="0"/>
        <v>169429154.68000001</v>
      </c>
    </row>
    <row r="29" spans="2:11" ht="36" customHeight="1">
      <c r="B29" s="215"/>
      <c r="C29" s="216"/>
      <c r="D29" s="142"/>
      <c r="E29" s="142"/>
      <c r="F29" s="412"/>
      <c r="G29" s="412"/>
      <c r="H29" s="130"/>
      <c r="I29" s="143">
        <f>+[1]adicional!$F$77</f>
        <v>13629273</v>
      </c>
      <c r="J29" s="143"/>
      <c r="K29" s="144">
        <f t="shared" si="0"/>
        <v>13629273</v>
      </c>
    </row>
    <row r="30" spans="2:11" ht="34.5" customHeight="1">
      <c r="B30" s="215"/>
      <c r="C30" s="216"/>
      <c r="D30" s="142"/>
      <c r="E30" s="142"/>
      <c r="F30" s="412"/>
      <c r="G30" s="412"/>
      <c r="H30" s="130"/>
      <c r="I30" s="143">
        <f>+[1]adicional!$F$85</f>
        <v>150724431.19999999</v>
      </c>
      <c r="J30" s="143"/>
      <c r="K30" s="144">
        <f t="shared" si="0"/>
        <v>150724431.19999999</v>
      </c>
    </row>
    <row r="31" spans="2:11" ht="30.75" customHeight="1">
      <c r="B31" s="215"/>
      <c r="C31" s="216"/>
      <c r="D31" s="142"/>
      <c r="E31" s="142"/>
      <c r="F31" s="412"/>
      <c r="G31" s="412"/>
      <c r="H31" s="130"/>
      <c r="I31" s="143">
        <f>+[1]adicional!$F$88</f>
        <v>387380</v>
      </c>
      <c r="J31" s="143"/>
      <c r="K31" s="144">
        <f t="shared" si="0"/>
        <v>387380</v>
      </c>
    </row>
    <row r="32" spans="2:11" ht="30.75" customHeight="1">
      <c r="B32" s="215"/>
      <c r="C32" s="216"/>
      <c r="D32" s="142"/>
      <c r="E32" s="142"/>
      <c r="F32" s="412"/>
      <c r="G32" s="412"/>
      <c r="H32" s="130"/>
      <c r="I32" s="143"/>
      <c r="J32" s="143">
        <f>+[1]adicional!$N$102</f>
        <v>27285658.023840003</v>
      </c>
      <c r="K32" s="144">
        <f t="shared" si="0"/>
        <v>27285658.023840003</v>
      </c>
    </row>
    <row r="33" spans="2:11" ht="22.5" customHeight="1">
      <c r="B33" s="215"/>
      <c r="C33" s="216"/>
      <c r="D33" s="142"/>
      <c r="E33" s="142"/>
      <c r="F33" s="426"/>
      <c r="G33" s="426"/>
      <c r="H33" s="130"/>
      <c r="I33" s="143">
        <f>+[1]adicional!$F$107</f>
        <v>170111468</v>
      </c>
      <c r="J33" s="143">
        <f>+[1]adicional!$N$107</f>
        <v>32289204.919151999</v>
      </c>
      <c r="K33" s="144">
        <f>J33+I33</f>
        <v>202400672.91915199</v>
      </c>
    </row>
    <row r="34" spans="2:11" ht="13.5">
      <c r="B34" s="419" t="s">
        <v>1831</v>
      </c>
      <c r="C34" s="420"/>
      <c r="D34" s="420"/>
      <c r="E34" s="420"/>
      <c r="F34" s="420"/>
      <c r="G34" s="420"/>
      <c r="H34" s="420"/>
      <c r="I34" s="145">
        <f>SUM(I20:I33)</f>
        <v>605179160.25999999</v>
      </c>
      <c r="J34" s="145">
        <f>SUM(J20:J33)</f>
        <v>139919887.98299199</v>
      </c>
      <c r="K34" s="146">
        <f>J34+I34</f>
        <v>745099048.24299192</v>
      </c>
    </row>
    <row r="35" spans="2:11" ht="36.6" customHeight="1">
      <c r="B35" s="442" t="s">
        <v>1948</v>
      </c>
      <c r="C35" s="443"/>
      <c r="D35" s="443"/>
      <c r="E35" s="443"/>
      <c r="F35" s="443"/>
      <c r="G35" s="443"/>
      <c r="H35" s="443"/>
      <c r="I35" s="443"/>
      <c r="J35" s="443"/>
      <c r="K35" s="444"/>
    </row>
    <row r="36" spans="2:11" ht="36.6" customHeight="1">
      <c r="B36" s="442" t="s">
        <v>1949</v>
      </c>
      <c r="C36" s="443"/>
      <c r="D36" s="443"/>
      <c r="E36" s="443"/>
      <c r="F36" s="443"/>
      <c r="G36" s="443"/>
      <c r="H36" s="443"/>
      <c r="I36" s="443"/>
      <c r="J36" s="443"/>
      <c r="K36" s="444"/>
    </row>
    <row r="37" spans="2:11" ht="18" customHeight="1" thickBot="1">
      <c r="B37" s="445" t="s">
        <v>1950</v>
      </c>
      <c r="C37" s="446"/>
      <c r="D37" s="446"/>
      <c r="E37" s="446"/>
      <c r="F37" s="446"/>
      <c r="G37" s="446"/>
      <c r="H37" s="446"/>
      <c r="I37" s="446"/>
      <c r="J37" s="446"/>
      <c r="K37" s="447"/>
    </row>
    <row r="38" spans="2:11" ht="5.45" customHeight="1" thickBot="1">
      <c r="B38" s="147"/>
      <c r="C38" s="147"/>
      <c r="D38" s="148"/>
      <c r="E38" s="149"/>
      <c r="F38" s="149"/>
      <c r="G38" s="149"/>
      <c r="H38" s="149"/>
      <c r="I38" s="149"/>
      <c r="J38" s="149"/>
    </row>
    <row r="39" spans="2:11" ht="32.450000000000003" customHeight="1" thickBot="1">
      <c r="B39" s="498" t="s">
        <v>1951</v>
      </c>
      <c r="C39" s="499"/>
      <c r="D39" s="499"/>
      <c r="E39" s="499"/>
      <c r="F39" s="499"/>
      <c r="G39" s="499"/>
      <c r="H39" s="499"/>
      <c r="I39" s="499"/>
      <c r="J39" s="499"/>
      <c r="K39" s="500"/>
    </row>
    <row r="40" spans="2:11" ht="27" customHeight="1">
      <c r="B40" s="453" t="s">
        <v>1629</v>
      </c>
      <c r="C40" s="454"/>
      <c r="D40" s="457" t="s">
        <v>1836</v>
      </c>
      <c r="E40" s="457"/>
      <c r="F40" s="457" t="s">
        <v>1837</v>
      </c>
      <c r="G40" s="457"/>
      <c r="H40" s="458" t="s">
        <v>1838</v>
      </c>
      <c r="I40" s="458"/>
      <c r="J40" s="458" t="s">
        <v>1839</v>
      </c>
      <c r="K40" s="459"/>
    </row>
    <row r="41" spans="2:11" ht="13.15" thickBot="1">
      <c r="B41" s="455"/>
      <c r="C41" s="456"/>
      <c r="D41" s="460">
        <v>100</v>
      </c>
      <c r="E41" s="460"/>
      <c r="F41" s="460">
        <v>0</v>
      </c>
      <c r="G41" s="460"/>
      <c r="H41" s="461">
        <f>F41+D41</f>
        <v>100</v>
      </c>
      <c r="I41" s="461"/>
      <c r="J41" s="451">
        <f>+F41/D41</f>
        <v>0</v>
      </c>
      <c r="K41" s="452"/>
    </row>
    <row r="42" spans="2:11" ht="13.9" thickBot="1">
      <c r="B42" s="150"/>
      <c r="C42" s="150"/>
      <c r="D42" s="151"/>
      <c r="E42" s="151"/>
      <c r="F42" s="151"/>
      <c r="G42" s="151"/>
      <c r="H42" s="152"/>
      <c r="I42" s="152"/>
      <c r="J42" s="153"/>
      <c r="K42" s="153"/>
    </row>
    <row r="43" spans="2:11" ht="13.5">
      <c r="B43" s="439" t="s">
        <v>1952</v>
      </c>
      <c r="C43" s="440"/>
      <c r="D43" s="440"/>
      <c r="E43" s="440"/>
      <c r="F43" s="440"/>
      <c r="G43" s="440"/>
      <c r="H43" s="440"/>
      <c r="I43" s="440"/>
      <c r="J43" s="440"/>
      <c r="K43" s="441"/>
    </row>
    <row r="44" spans="2:11">
      <c r="B44" s="429" t="s">
        <v>1799</v>
      </c>
      <c r="C44" s="430"/>
      <c r="D44" s="430"/>
      <c r="E44" s="430"/>
      <c r="F44" s="430"/>
      <c r="G44" s="430"/>
      <c r="H44" s="430"/>
      <c r="I44" s="430"/>
      <c r="J44" s="430"/>
      <c r="K44" s="431"/>
    </row>
    <row r="45" spans="2:11" ht="13.5">
      <c r="B45" s="494" t="s">
        <v>1817</v>
      </c>
      <c r="C45" s="433"/>
      <c r="D45" s="432" t="s">
        <v>1818</v>
      </c>
      <c r="E45" s="433"/>
      <c r="F45" s="155" t="s">
        <v>1820</v>
      </c>
      <c r="G45" s="139" t="s">
        <v>1821</v>
      </c>
      <c r="H45" s="154" t="s">
        <v>1822</v>
      </c>
      <c r="I45" s="139" t="s">
        <v>1823</v>
      </c>
      <c r="J45" s="140" t="s">
        <v>1824</v>
      </c>
      <c r="K45" s="141" t="s">
        <v>1819</v>
      </c>
    </row>
    <row r="46" spans="2:11">
      <c r="B46" s="417"/>
      <c r="C46" s="418"/>
      <c r="D46" s="424"/>
      <c r="E46" s="425"/>
      <c r="F46" s="156"/>
      <c r="G46" s="142"/>
      <c r="H46" s="142"/>
      <c r="I46" s="157">
        <v>0</v>
      </c>
      <c r="J46" s="157"/>
      <c r="K46" s="158">
        <f>J46-I46</f>
        <v>0</v>
      </c>
    </row>
    <row r="47" spans="2:11">
      <c r="B47" s="491"/>
      <c r="C47" s="426"/>
      <c r="D47" s="426"/>
      <c r="E47" s="426"/>
      <c r="F47" s="142"/>
      <c r="G47" s="142"/>
      <c r="H47" s="142"/>
      <c r="I47" s="157"/>
      <c r="J47" s="157"/>
      <c r="K47" s="158">
        <f t="shared" ref="K47:K48" si="1">J47-I47</f>
        <v>0</v>
      </c>
    </row>
    <row r="48" spans="2:11" ht="13.15" thickBot="1">
      <c r="B48" s="492"/>
      <c r="C48" s="493"/>
      <c r="D48" s="493"/>
      <c r="E48" s="493"/>
      <c r="F48" s="159"/>
      <c r="G48" s="159"/>
      <c r="H48" s="159"/>
      <c r="I48" s="160"/>
      <c r="J48" s="160"/>
      <c r="K48" s="161">
        <f t="shared" si="1"/>
        <v>0</v>
      </c>
    </row>
    <row r="49" spans="2:11" ht="13.15" thickBot="1"/>
    <row r="50" spans="2:11" ht="28.7" customHeight="1">
      <c r="B50" s="476" t="s">
        <v>1953</v>
      </c>
      <c r="C50" s="477"/>
      <c r="D50" s="477"/>
      <c r="E50" s="477"/>
      <c r="F50" s="477"/>
      <c r="G50" s="477"/>
      <c r="H50" s="477"/>
      <c r="I50" s="477"/>
      <c r="J50" s="477"/>
      <c r="K50" s="478"/>
    </row>
    <row r="51" spans="2:11" ht="13.5">
      <c r="B51" s="162" t="s">
        <v>1825</v>
      </c>
      <c r="C51" s="163" t="s">
        <v>1826</v>
      </c>
      <c r="D51" s="512" t="s">
        <v>1874</v>
      </c>
      <c r="E51" s="513"/>
      <c r="F51" s="427" t="s">
        <v>1873</v>
      </c>
      <c r="G51" s="428"/>
      <c r="H51" s="163" t="s">
        <v>1822</v>
      </c>
      <c r="I51" s="164" t="s">
        <v>1827</v>
      </c>
      <c r="J51" s="164" t="s">
        <v>1828</v>
      </c>
      <c r="K51" s="165" t="s">
        <v>1829</v>
      </c>
    </row>
    <row r="52" spans="2:11">
      <c r="B52" s="166" t="s">
        <v>1849</v>
      </c>
      <c r="C52" s="142" t="s">
        <v>1852</v>
      </c>
      <c r="D52" s="426"/>
      <c r="E52" s="426"/>
      <c r="F52" s="426"/>
      <c r="G52" s="426"/>
      <c r="H52" s="130"/>
      <c r="I52" s="167">
        <v>605179159.60000002</v>
      </c>
      <c r="J52" s="168">
        <v>0</v>
      </c>
      <c r="K52" s="169">
        <v>0</v>
      </c>
    </row>
    <row r="53" spans="2:11">
      <c r="B53" s="166" t="s">
        <v>1830</v>
      </c>
      <c r="C53" s="142" t="s">
        <v>1853</v>
      </c>
      <c r="D53" s="426"/>
      <c r="E53" s="426"/>
      <c r="F53" s="426"/>
      <c r="G53" s="426"/>
      <c r="H53" s="130"/>
      <c r="I53" s="168">
        <v>0</v>
      </c>
      <c r="J53" s="168">
        <f>+[1]adicional!$N$109</f>
        <v>139919887.98299199</v>
      </c>
      <c r="K53" s="169">
        <f t="shared" ref="K53:K54" si="2">J53-I53</f>
        <v>139919887.98299199</v>
      </c>
    </row>
    <row r="54" spans="2:11">
      <c r="B54" s="166"/>
      <c r="C54" s="142"/>
      <c r="D54" s="424"/>
      <c r="E54" s="425"/>
      <c r="F54" s="426"/>
      <c r="G54" s="426"/>
      <c r="H54" s="130"/>
      <c r="I54" s="168"/>
      <c r="J54" s="168"/>
      <c r="K54" s="169">
        <f t="shared" si="2"/>
        <v>0</v>
      </c>
    </row>
    <row r="55" spans="2:11" ht="13.5">
      <c r="B55" s="419" t="s">
        <v>1831</v>
      </c>
      <c r="C55" s="420"/>
      <c r="D55" s="420"/>
      <c r="E55" s="420"/>
      <c r="F55" s="420"/>
      <c r="G55" s="420"/>
      <c r="H55" s="420"/>
      <c r="I55" s="170">
        <f>SUM(I52:I54)</f>
        <v>605179159.60000002</v>
      </c>
      <c r="J55" s="170">
        <f>SUM(J52:J54)</f>
        <v>139919887.98299199</v>
      </c>
      <c r="K55" s="171">
        <f>J55+I55</f>
        <v>745099047.58299208</v>
      </c>
    </row>
    <row r="56" spans="2:11" ht="18" customHeight="1">
      <c r="B56" s="421" t="s">
        <v>1848</v>
      </c>
      <c r="C56" s="422"/>
      <c r="D56" s="422"/>
      <c r="E56" s="422"/>
      <c r="F56" s="422"/>
      <c r="G56" s="422"/>
      <c r="H56" s="422"/>
      <c r="I56" s="422"/>
      <c r="J56" s="422"/>
      <c r="K56" s="423"/>
    </row>
    <row r="57" spans="2:11" ht="168.6" customHeight="1" thickBot="1">
      <c r="B57" s="448" t="s">
        <v>1958</v>
      </c>
      <c r="C57" s="449"/>
      <c r="D57" s="449"/>
      <c r="E57" s="449"/>
      <c r="F57" s="449"/>
      <c r="G57" s="449"/>
      <c r="H57" s="449"/>
      <c r="I57" s="449"/>
      <c r="J57" s="449"/>
      <c r="K57" s="450"/>
    </row>
    <row r="58" spans="2:11" ht="13.15" thickBot="1"/>
    <row r="59" spans="2:11" ht="40.35" customHeight="1">
      <c r="B59" s="439" t="s">
        <v>1929</v>
      </c>
      <c r="C59" s="440"/>
      <c r="D59" s="440"/>
      <c r="E59" s="440"/>
      <c r="F59" s="440"/>
      <c r="G59" s="440"/>
      <c r="H59" s="440"/>
      <c r="I59" s="440"/>
      <c r="J59" s="440"/>
      <c r="K59" s="441"/>
    </row>
    <row r="60" spans="2:11" ht="33" customHeight="1">
      <c r="B60" s="504" t="s">
        <v>1875</v>
      </c>
      <c r="C60" s="505"/>
      <c r="D60" s="504" t="s">
        <v>1876</v>
      </c>
      <c r="E60" s="505"/>
      <c r="F60" s="434" t="s">
        <v>1878</v>
      </c>
      <c r="G60" s="435"/>
      <c r="H60" s="436"/>
      <c r="I60" s="427" t="s">
        <v>1884</v>
      </c>
      <c r="J60" s="427"/>
      <c r="K60" s="141" t="s">
        <v>1879</v>
      </c>
    </row>
    <row r="61" spans="2:11" ht="28.7" customHeight="1">
      <c r="B61" s="417"/>
      <c r="C61" s="418"/>
      <c r="D61" s="510"/>
      <c r="E61" s="418"/>
      <c r="F61" s="424"/>
      <c r="G61" s="437"/>
      <c r="H61" s="425"/>
      <c r="I61" s="438"/>
      <c r="J61" s="438"/>
      <c r="K61" s="172"/>
    </row>
    <row r="62" spans="2:11" ht="25.35" customHeight="1">
      <c r="B62" s="514" t="s">
        <v>1880</v>
      </c>
      <c r="C62" s="515"/>
      <c r="D62" s="515"/>
      <c r="E62" s="515"/>
      <c r="F62" s="515"/>
      <c r="G62" s="515"/>
      <c r="H62" s="515"/>
      <c r="I62" s="515"/>
      <c r="J62" s="515"/>
      <c r="K62" s="516"/>
    </row>
    <row r="63" spans="2:11" ht="25.35" customHeight="1" thickBot="1">
      <c r="B63" s="517"/>
      <c r="C63" s="518"/>
      <c r="D63" s="518"/>
      <c r="E63" s="518"/>
      <c r="F63" s="518"/>
      <c r="G63" s="518"/>
      <c r="H63" s="518"/>
      <c r="I63" s="518"/>
      <c r="J63" s="518"/>
      <c r="K63" s="519"/>
    </row>
    <row r="64" spans="2:11" ht="9" customHeight="1" thickBot="1">
      <c r="B64" s="462"/>
      <c r="C64" s="462"/>
      <c r="D64" s="462"/>
      <c r="E64" s="462"/>
      <c r="F64" s="462"/>
      <c r="G64" s="462"/>
      <c r="H64" s="462"/>
      <c r="I64" s="462"/>
      <c r="J64" s="462"/>
      <c r="K64" s="462"/>
    </row>
    <row r="65" spans="2:11" ht="48" customHeight="1">
      <c r="B65" s="439" t="s">
        <v>1954</v>
      </c>
      <c r="C65" s="440"/>
      <c r="D65" s="440"/>
      <c r="E65" s="440"/>
      <c r="F65" s="440"/>
      <c r="G65" s="440"/>
      <c r="H65" s="440"/>
      <c r="I65" s="440"/>
      <c r="J65" s="440"/>
      <c r="K65" s="441"/>
    </row>
    <row r="66" spans="2:11" ht="49.7" customHeight="1">
      <c r="B66" s="504" t="s">
        <v>1882</v>
      </c>
      <c r="C66" s="505"/>
      <c r="D66" s="504" t="s">
        <v>1881</v>
      </c>
      <c r="E66" s="505"/>
      <c r="F66" s="434" t="s">
        <v>1883</v>
      </c>
      <c r="G66" s="435"/>
      <c r="H66" s="436"/>
      <c r="I66" s="427" t="s">
        <v>1885</v>
      </c>
      <c r="J66" s="427"/>
      <c r="K66" s="141" t="s">
        <v>1886</v>
      </c>
    </row>
    <row r="67" spans="2:11">
      <c r="B67" s="520"/>
      <c r="C67" s="521"/>
      <c r="D67" s="522"/>
      <c r="E67" s="521"/>
      <c r="F67" s="523"/>
      <c r="G67" s="524"/>
      <c r="H67" s="525"/>
      <c r="I67" s="526"/>
      <c r="J67" s="526"/>
      <c r="K67" s="173"/>
    </row>
    <row r="68" spans="2:11">
      <c r="B68" s="413" t="s">
        <v>1880</v>
      </c>
      <c r="C68" s="350"/>
      <c r="D68" s="350"/>
      <c r="E68" s="350"/>
      <c r="F68" s="350"/>
      <c r="G68" s="350"/>
      <c r="H68" s="350"/>
      <c r="I68" s="350"/>
      <c r="J68" s="350"/>
      <c r="K68" s="351"/>
    </row>
    <row r="69" spans="2:11" ht="7.5" customHeight="1">
      <c r="B69" s="413"/>
      <c r="C69" s="350"/>
      <c r="D69" s="350"/>
      <c r="E69" s="350"/>
      <c r="F69" s="350"/>
      <c r="G69" s="350"/>
      <c r="H69" s="350"/>
      <c r="I69" s="350"/>
      <c r="J69" s="350"/>
      <c r="K69" s="351"/>
    </row>
    <row r="70" spans="2:11" ht="13.15" thickBot="1">
      <c r="B70" s="414" t="s">
        <v>1893</v>
      </c>
      <c r="C70" s="415"/>
      <c r="D70" s="415"/>
      <c r="E70" s="415"/>
      <c r="F70" s="415"/>
      <c r="G70" s="415"/>
      <c r="H70" s="415"/>
      <c r="I70" s="415"/>
      <c r="J70" s="415"/>
      <c r="K70" s="416"/>
    </row>
    <row r="71" spans="2:11" ht="10.7" customHeight="1" thickBot="1">
      <c r="B71" s="511"/>
      <c r="C71" s="511"/>
      <c r="D71" s="511"/>
      <c r="E71" s="511"/>
      <c r="F71" s="511"/>
      <c r="G71" s="511"/>
      <c r="H71" s="511"/>
      <c r="I71" s="511"/>
      <c r="J71" s="511"/>
      <c r="K71" s="511"/>
    </row>
    <row r="72" spans="2:11" ht="28.7" customHeight="1">
      <c r="B72" s="242" t="s">
        <v>1919</v>
      </c>
      <c r="C72" s="243"/>
      <c r="D72" s="243"/>
      <c r="E72" s="243"/>
      <c r="F72" s="243"/>
      <c r="G72" s="243"/>
      <c r="H72" s="243"/>
      <c r="I72" s="243"/>
      <c r="J72" s="243"/>
      <c r="K72" s="244"/>
    </row>
    <row r="73" spans="2:11" ht="25.7" customHeight="1">
      <c r="B73" s="506" t="s">
        <v>1913</v>
      </c>
      <c r="C73" s="507"/>
      <c r="D73" s="507"/>
      <c r="E73" s="507"/>
      <c r="F73" s="507"/>
      <c r="G73" s="507"/>
      <c r="H73" s="507"/>
      <c r="I73" s="507"/>
      <c r="J73" s="507"/>
      <c r="K73" s="508"/>
    </row>
    <row r="74" spans="2:11" ht="22.35" customHeight="1">
      <c r="B74" s="479" t="s">
        <v>1959</v>
      </c>
      <c r="C74" s="428"/>
      <c r="D74" s="428"/>
      <c r="E74" s="428"/>
      <c r="F74" s="428" t="s">
        <v>1854</v>
      </c>
      <c r="G74" s="428"/>
      <c r="H74" s="428"/>
      <c r="I74" s="428"/>
      <c r="J74" s="428"/>
      <c r="K74" s="509"/>
    </row>
    <row r="75" spans="2:11" ht="119.1" customHeight="1">
      <c r="B75" s="215" t="s">
        <v>1918</v>
      </c>
      <c r="C75" s="216"/>
      <c r="D75" s="216"/>
      <c r="E75" s="216"/>
      <c r="F75" s="426"/>
      <c r="G75" s="426"/>
      <c r="H75" s="426"/>
      <c r="I75" s="426"/>
      <c r="J75" s="426"/>
      <c r="K75" s="468"/>
    </row>
    <row r="76" spans="2:11" ht="72" customHeight="1">
      <c r="B76" s="215" t="s">
        <v>1912</v>
      </c>
      <c r="C76" s="216"/>
      <c r="D76" s="216"/>
      <c r="E76" s="216"/>
      <c r="F76" s="426"/>
      <c r="G76" s="426"/>
      <c r="H76" s="426"/>
      <c r="I76" s="426"/>
      <c r="J76" s="426"/>
      <c r="K76" s="468"/>
    </row>
    <row r="77" spans="2:11" ht="27" customHeight="1">
      <c r="B77" s="215" t="s">
        <v>1942</v>
      </c>
      <c r="C77" s="216"/>
      <c r="D77" s="216"/>
      <c r="E77" s="216"/>
      <c r="F77" s="426"/>
      <c r="G77" s="426"/>
      <c r="H77" s="426"/>
      <c r="I77" s="426"/>
      <c r="J77" s="426"/>
      <c r="K77" s="468"/>
    </row>
    <row r="78" spans="2:11" ht="81.599999999999994" customHeight="1">
      <c r="B78" s="388" t="s">
        <v>1955</v>
      </c>
      <c r="C78" s="529"/>
      <c r="D78" s="529"/>
      <c r="E78" s="529"/>
      <c r="F78" s="529"/>
      <c r="G78" s="529"/>
      <c r="H78" s="529"/>
      <c r="I78" s="529"/>
      <c r="J78" s="529"/>
      <c r="K78" s="530"/>
    </row>
    <row r="79" spans="2:11" ht="48.6" customHeight="1">
      <c r="B79" s="532" t="s">
        <v>1914</v>
      </c>
      <c r="C79" s="533"/>
      <c r="D79" s="533"/>
      <c r="E79" s="533"/>
      <c r="F79" s="533"/>
      <c r="G79" s="533"/>
      <c r="H79" s="533"/>
      <c r="I79" s="533"/>
      <c r="J79" s="533"/>
      <c r="K79" s="534"/>
    </row>
    <row r="80" spans="2:11" ht="31.35" customHeight="1">
      <c r="B80" s="479" t="s">
        <v>1959</v>
      </c>
      <c r="C80" s="428"/>
      <c r="D80" s="428"/>
      <c r="E80" s="428"/>
      <c r="F80" s="428" t="s">
        <v>1854</v>
      </c>
      <c r="G80" s="428"/>
      <c r="H80" s="428"/>
      <c r="I80" s="428"/>
      <c r="J80" s="428"/>
      <c r="K80" s="509"/>
    </row>
    <row r="81" spans="2:12" ht="75.95" customHeight="1">
      <c r="B81" s="215" t="s">
        <v>1915</v>
      </c>
      <c r="C81" s="216"/>
      <c r="D81" s="216"/>
      <c r="E81" s="216"/>
      <c r="F81" s="426"/>
      <c r="G81" s="426"/>
      <c r="H81" s="426"/>
      <c r="I81" s="426"/>
      <c r="J81" s="426"/>
      <c r="K81" s="468"/>
    </row>
    <row r="82" spans="2:12" ht="64.5" customHeight="1">
      <c r="B82" s="215" t="s">
        <v>1916</v>
      </c>
      <c r="C82" s="216"/>
      <c r="D82" s="216"/>
      <c r="E82" s="216"/>
      <c r="F82" s="426"/>
      <c r="G82" s="426"/>
      <c r="H82" s="426"/>
      <c r="I82" s="426"/>
      <c r="J82" s="426"/>
      <c r="K82" s="468"/>
    </row>
    <row r="83" spans="2:12" ht="51.95" customHeight="1">
      <c r="B83" s="215" t="s">
        <v>1917</v>
      </c>
      <c r="C83" s="216"/>
      <c r="D83" s="216"/>
      <c r="E83" s="216"/>
      <c r="F83" s="426"/>
      <c r="G83" s="426"/>
      <c r="H83" s="426"/>
      <c r="I83" s="426"/>
      <c r="J83" s="426"/>
      <c r="K83" s="468"/>
    </row>
    <row r="84" spans="2:12" ht="137.44999999999999" customHeight="1" thickBot="1">
      <c r="B84" s="363" t="s">
        <v>1956</v>
      </c>
      <c r="C84" s="470"/>
      <c r="D84" s="470"/>
      <c r="E84" s="470"/>
      <c r="F84" s="470"/>
      <c r="G84" s="470"/>
      <c r="H84" s="470"/>
      <c r="I84" s="470"/>
      <c r="J84" s="470"/>
      <c r="K84" s="471"/>
    </row>
    <row r="85" spans="2:12" ht="13.15" thickBot="1"/>
    <row r="86" spans="2:12" ht="20.45" customHeight="1">
      <c r="B86" s="527" t="s">
        <v>1910</v>
      </c>
      <c r="C86" s="528"/>
      <c r="D86" s="528"/>
      <c r="E86" s="528"/>
      <c r="F86" s="528"/>
      <c r="G86" s="528"/>
      <c r="H86" s="528"/>
      <c r="I86" s="528"/>
      <c r="J86" s="528" t="s">
        <v>1804</v>
      </c>
      <c r="K86" s="531"/>
    </row>
    <row r="87" spans="2:12" ht="30.6" customHeight="1">
      <c r="B87" s="258" t="s">
        <v>1961</v>
      </c>
      <c r="C87" s="259"/>
      <c r="D87" s="259"/>
      <c r="E87" s="259"/>
      <c r="F87" s="259"/>
      <c r="G87" s="259"/>
      <c r="H87" s="259"/>
      <c r="I87" s="259"/>
      <c r="J87" s="426" t="s">
        <v>1555</v>
      </c>
      <c r="K87" s="468"/>
    </row>
    <row r="88" spans="2:12" ht="15.6" customHeight="1">
      <c r="B88" s="258" t="s">
        <v>1960</v>
      </c>
      <c r="C88" s="259"/>
      <c r="D88" s="259"/>
      <c r="E88" s="259"/>
      <c r="F88" s="259"/>
      <c r="G88" s="259"/>
      <c r="H88" s="259"/>
      <c r="I88" s="259"/>
      <c r="J88" s="426" t="s">
        <v>1802</v>
      </c>
      <c r="K88" s="468"/>
    </row>
    <row r="89" spans="2:12" ht="20.100000000000001" customHeight="1">
      <c r="B89" s="258" t="s">
        <v>1938</v>
      </c>
      <c r="C89" s="259"/>
      <c r="D89" s="259"/>
      <c r="E89" s="259"/>
      <c r="F89" s="259"/>
      <c r="G89" s="259"/>
      <c r="H89" s="259"/>
      <c r="I89" s="259"/>
      <c r="J89" s="426" t="s">
        <v>1802</v>
      </c>
      <c r="K89" s="468"/>
    </row>
    <row r="90" spans="2:12" ht="28.7" customHeight="1" thickBot="1">
      <c r="B90" s="469" t="s">
        <v>1911</v>
      </c>
      <c r="C90" s="470"/>
      <c r="D90" s="470"/>
      <c r="E90" s="470"/>
      <c r="F90" s="470"/>
      <c r="G90" s="470"/>
      <c r="H90" s="470"/>
      <c r="I90" s="470"/>
      <c r="J90" s="470"/>
      <c r="K90" s="471"/>
    </row>
    <row r="91" spans="2:12" ht="13.15" thickBot="1"/>
    <row r="92" spans="2:12" ht="13.35" customHeight="1">
      <c r="B92" s="400" t="s">
        <v>1927</v>
      </c>
      <c r="C92" s="401"/>
      <c r="D92" s="401"/>
      <c r="E92" s="401"/>
      <c r="F92" s="401"/>
      <c r="G92" s="401"/>
      <c r="H92" s="401" t="s">
        <v>1809</v>
      </c>
      <c r="I92" s="401"/>
      <c r="J92" s="401"/>
      <c r="K92" s="402"/>
      <c r="L92" s="175"/>
    </row>
    <row r="93" spans="2:12" ht="36.6" customHeight="1">
      <c r="B93" s="234" t="s">
        <v>1963</v>
      </c>
      <c r="C93" s="403"/>
      <c r="D93" s="403"/>
      <c r="E93" s="403"/>
      <c r="F93" s="403"/>
      <c r="G93" s="403"/>
      <c r="H93" s="403"/>
      <c r="I93" s="403"/>
      <c r="J93" s="403"/>
      <c r="K93" s="463"/>
    </row>
    <row r="94" spans="2:12" ht="37.5" customHeight="1" thickBot="1">
      <c r="B94" s="466"/>
      <c r="C94" s="467" t="s">
        <v>1962</v>
      </c>
      <c r="D94" s="467"/>
      <c r="E94" s="467" t="s">
        <v>1808</v>
      </c>
      <c r="F94" s="467"/>
      <c r="G94" s="467"/>
      <c r="H94" s="464"/>
      <c r="I94" s="464"/>
      <c r="J94" s="464"/>
      <c r="K94" s="465"/>
    </row>
  </sheetData>
  <mergeCells count="150">
    <mergeCell ref="B82:E82"/>
    <mergeCell ref="F82:K82"/>
    <mergeCell ref="B83:E83"/>
    <mergeCell ref="F83:K83"/>
    <mergeCell ref="B72:K72"/>
    <mergeCell ref="B89:I89"/>
    <mergeCell ref="J89:K89"/>
    <mergeCell ref="J88:K88"/>
    <mergeCell ref="B88:I88"/>
    <mergeCell ref="B86:I86"/>
    <mergeCell ref="F75:K75"/>
    <mergeCell ref="B75:E75"/>
    <mergeCell ref="B78:K78"/>
    <mergeCell ref="B84:K84"/>
    <mergeCell ref="F77:K77"/>
    <mergeCell ref="B77:E77"/>
    <mergeCell ref="J86:K86"/>
    <mergeCell ref="B76:E76"/>
    <mergeCell ref="F76:K76"/>
    <mergeCell ref="B79:K79"/>
    <mergeCell ref="B80:E80"/>
    <mergeCell ref="F80:K80"/>
    <mergeCell ref="B81:E81"/>
    <mergeCell ref="F81:K81"/>
    <mergeCell ref="D6:K6"/>
    <mergeCell ref="F33:G33"/>
    <mergeCell ref="B28:C28"/>
    <mergeCell ref="B25:C25"/>
    <mergeCell ref="F25:G25"/>
    <mergeCell ref="B59:K59"/>
    <mergeCell ref="B60:C60"/>
    <mergeCell ref="B73:K73"/>
    <mergeCell ref="B74:E74"/>
    <mergeCell ref="F74:K74"/>
    <mergeCell ref="D60:E60"/>
    <mergeCell ref="D61:E61"/>
    <mergeCell ref="B71:K71"/>
    <mergeCell ref="B50:K50"/>
    <mergeCell ref="D51:E51"/>
    <mergeCell ref="B62:K63"/>
    <mergeCell ref="B66:C66"/>
    <mergeCell ref="D66:E66"/>
    <mergeCell ref="F66:H66"/>
    <mergeCell ref="I66:J66"/>
    <mergeCell ref="B67:C67"/>
    <mergeCell ref="D67:E67"/>
    <mergeCell ref="F67:H67"/>
    <mergeCell ref="I67:J67"/>
    <mergeCell ref="I4:K4"/>
    <mergeCell ref="B10:K10"/>
    <mergeCell ref="B12:K12"/>
    <mergeCell ref="B14:K14"/>
    <mergeCell ref="B15:K15"/>
    <mergeCell ref="B2:K2"/>
    <mergeCell ref="E3:K3"/>
    <mergeCell ref="B7:C7"/>
    <mergeCell ref="D53:E53"/>
    <mergeCell ref="F53:G53"/>
    <mergeCell ref="B47:C47"/>
    <mergeCell ref="D47:E47"/>
    <mergeCell ref="B48:C48"/>
    <mergeCell ref="D48:E48"/>
    <mergeCell ref="B43:K43"/>
    <mergeCell ref="B45:C45"/>
    <mergeCell ref="B13:K13"/>
    <mergeCell ref="B34:H34"/>
    <mergeCell ref="B39:K39"/>
    <mergeCell ref="B31:C31"/>
    <mergeCell ref="F31:G31"/>
    <mergeCell ref="B16:K16"/>
    <mergeCell ref="D7:K7"/>
    <mergeCell ref="B6:C6"/>
    <mergeCell ref="B1:K1"/>
    <mergeCell ref="G5:H5"/>
    <mergeCell ref="B27:C27"/>
    <mergeCell ref="F27:G27"/>
    <mergeCell ref="B22:C22"/>
    <mergeCell ref="F22:G22"/>
    <mergeCell ref="B23:C23"/>
    <mergeCell ref="F23:G23"/>
    <mergeCell ref="B24:C24"/>
    <mergeCell ref="F24:G24"/>
    <mergeCell ref="B18:K18"/>
    <mergeCell ref="B19:C19"/>
    <mergeCell ref="F19:G19"/>
    <mergeCell ref="B20:C20"/>
    <mergeCell ref="F20:G20"/>
    <mergeCell ref="B21:C21"/>
    <mergeCell ref="F21:G21"/>
    <mergeCell ref="G4:H4"/>
    <mergeCell ref="E4:F4"/>
    <mergeCell ref="B8:J8"/>
    <mergeCell ref="B9:C9"/>
    <mergeCell ref="D9:E9"/>
    <mergeCell ref="F9:H9"/>
    <mergeCell ref="I9:K9"/>
    <mergeCell ref="H93:K94"/>
    <mergeCell ref="B92:G92"/>
    <mergeCell ref="B93:B94"/>
    <mergeCell ref="C93:D93"/>
    <mergeCell ref="E93:G93"/>
    <mergeCell ref="C94:D94"/>
    <mergeCell ref="E94:G94"/>
    <mergeCell ref="H92:K92"/>
    <mergeCell ref="B87:I87"/>
    <mergeCell ref="J87:K87"/>
    <mergeCell ref="B90:K90"/>
    <mergeCell ref="F60:H60"/>
    <mergeCell ref="F61:H61"/>
    <mergeCell ref="I60:J60"/>
    <mergeCell ref="I61:J61"/>
    <mergeCell ref="B65:K65"/>
    <mergeCell ref="B35:K35"/>
    <mergeCell ref="B37:K37"/>
    <mergeCell ref="B57:K57"/>
    <mergeCell ref="B36:K36"/>
    <mergeCell ref="J41:K41"/>
    <mergeCell ref="B40:C41"/>
    <mergeCell ref="D40:E40"/>
    <mergeCell ref="F40:G40"/>
    <mergeCell ref="H40:I40"/>
    <mergeCell ref="J40:K40"/>
    <mergeCell ref="D41:E41"/>
    <mergeCell ref="F41:G41"/>
    <mergeCell ref="H41:I41"/>
    <mergeCell ref="B64:K64"/>
    <mergeCell ref="F26:G26"/>
    <mergeCell ref="B26:C26"/>
    <mergeCell ref="B32:C32"/>
    <mergeCell ref="F32:G32"/>
    <mergeCell ref="B68:K69"/>
    <mergeCell ref="B70:K70"/>
    <mergeCell ref="B61:C61"/>
    <mergeCell ref="B55:H55"/>
    <mergeCell ref="B56:K56"/>
    <mergeCell ref="D46:E46"/>
    <mergeCell ref="B33:C33"/>
    <mergeCell ref="F28:G28"/>
    <mergeCell ref="B29:C29"/>
    <mergeCell ref="F29:G29"/>
    <mergeCell ref="B30:C30"/>
    <mergeCell ref="F30:G30"/>
    <mergeCell ref="F54:G54"/>
    <mergeCell ref="F51:G51"/>
    <mergeCell ref="D52:E52"/>
    <mergeCell ref="F52:G52"/>
    <mergeCell ref="B46:C46"/>
    <mergeCell ref="D54:E54"/>
    <mergeCell ref="B44:K44"/>
    <mergeCell ref="D45:E4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3493D8A-DF1B-443D-B601-6910C9384B6F}">
          <x14:formula1>
            <xm:f>'Listas desplegables'!$D$65:$D$67</xm:f>
          </x14:formula1>
          <xm:sqref>B52:B54</xm:sqref>
        </x14:dataValidation>
        <x14:dataValidation type="list" allowBlank="1" showInputMessage="1" showErrorMessage="1" xr:uid="{AB90B3CB-6C8E-4190-AAD3-7F9345CE623E}">
          <x14:formula1>
            <xm:f>'Listas desplegables'!$G$56:$G$57</xm:f>
          </x14:formula1>
          <xm:sqref>D5 F5 I5 K5 K8 J87:K89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7180C-98F4-4080-89BD-37BBC7D5EBA5}">
  <dimension ref="A1:K27"/>
  <sheetViews>
    <sheetView topLeftCell="G1" zoomScale="70" zoomScaleNormal="70" workbookViewId="0">
      <selection activeCell="H5" sqref="H5"/>
    </sheetView>
  </sheetViews>
  <sheetFormatPr baseColWidth="10" defaultRowHeight="13.15"/>
  <cols>
    <col min="1" max="1" width="26.35546875" customWidth="1"/>
    <col min="2" max="2" width="89.35546875" customWidth="1"/>
    <col min="4" max="4" width="33.140625" customWidth="1"/>
    <col min="5" max="5" width="115" customWidth="1"/>
    <col min="7" max="7" width="35.35546875" customWidth="1"/>
    <col min="8" max="8" width="92.640625" customWidth="1"/>
    <col min="10" max="10" width="16.640625" customWidth="1"/>
    <col min="11" max="11" width="88.35546875" customWidth="1"/>
  </cols>
  <sheetData>
    <row r="1" spans="1:11">
      <c r="A1" s="535" t="s">
        <v>1632</v>
      </c>
      <c r="B1" s="535"/>
      <c r="D1" s="536" t="s">
        <v>1635</v>
      </c>
      <c r="E1" s="536"/>
      <c r="G1" s="536" t="s">
        <v>1648</v>
      </c>
      <c r="H1" s="536"/>
      <c r="J1" s="536" t="s">
        <v>1660</v>
      </c>
      <c r="K1" s="536"/>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3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6" customHeight="1">
      <c r="A6" s="65" t="s">
        <v>1703</v>
      </c>
      <c r="B6" s="65" t="s">
        <v>1704</v>
      </c>
      <c r="D6" s="69" t="s">
        <v>1673</v>
      </c>
      <c r="E6" s="65" t="s">
        <v>1657</v>
      </c>
      <c r="G6" s="65" t="s">
        <v>1670</v>
      </c>
      <c r="H6" s="65" t="s">
        <v>1671</v>
      </c>
    </row>
    <row r="7" spans="1:11" ht="141.6" customHeight="1">
      <c r="A7" s="4"/>
      <c r="B7" s="4"/>
      <c r="D7" s="69" t="s">
        <v>1674</v>
      </c>
      <c r="E7" s="65" t="s">
        <v>1655</v>
      </c>
      <c r="G7" s="65" t="s">
        <v>1678</v>
      </c>
      <c r="H7" s="67" t="s">
        <v>1679</v>
      </c>
    </row>
    <row r="8" spans="1:11" ht="103.35" customHeight="1">
      <c r="A8" s="4"/>
      <c r="B8" s="4"/>
      <c r="D8" s="68" t="s">
        <v>1665</v>
      </c>
      <c r="E8" s="65" t="s">
        <v>1664</v>
      </c>
      <c r="G8" s="71" t="s">
        <v>1696</v>
      </c>
      <c r="H8" s="71"/>
    </row>
    <row r="9" spans="1:11" ht="160.35" customHeight="1">
      <c r="A9" s="65" t="s">
        <v>1643</v>
      </c>
      <c r="B9" s="65" t="s">
        <v>1642</v>
      </c>
      <c r="D9" s="68" t="s">
        <v>1675</v>
      </c>
      <c r="E9" s="65" t="s">
        <v>1668</v>
      </c>
      <c r="G9" s="71"/>
      <c r="H9" s="71"/>
    </row>
    <row r="10" spans="1:11" ht="138.6"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7.7" customHeight="1">
      <c r="A12" s="65"/>
      <c r="B12" s="65"/>
      <c r="D12" s="70" t="s">
        <v>1680</v>
      </c>
      <c r="E12" s="65" t="s">
        <v>1681</v>
      </c>
    </row>
    <row r="13" spans="1:11" ht="353.65">
      <c r="D13" s="70" t="s">
        <v>1682</v>
      </c>
      <c r="E13" s="65" t="s">
        <v>1685</v>
      </c>
    </row>
    <row r="14" spans="1:11" ht="275.25">
      <c r="D14" s="70" t="s">
        <v>1686</v>
      </c>
      <c r="E14" s="65" t="s">
        <v>1687</v>
      </c>
    </row>
    <row r="15" spans="1:11" ht="57.6" customHeight="1">
      <c r="D15" s="70" t="s">
        <v>1688</v>
      </c>
      <c r="E15" s="65" t="s">
        <v>1689</v>
      </c>
    </row>
    <row r="16" spans="1:11" ht="58.35" customHeight="1">
      <c r="D16" s="70" t="s">
        <v>1690</v>
      </c>
      <c r="E16" s="65" t="s">
        <v>1691</v>
      </c>
    </row>
    <row r="17" spans="4:5" ht="156.6" customHeight="1">
      <c r="D17" s="65" t="s">
        <v>1692</v>
      </c>
      <c r="E17" s="65" t="s">
        <v>1693</v>
      </c>
    </row>
    <row r="18" spans="4:5" ht="192.6" customHeight="1">
      <c r="D18" s="65" t="s">
        <v>1698</v>
      </c>
      <c r="E18" s="65" t="s">
        <v>1694</v>
      </c>
    </row>
    <row r="19" spans="4:5" ht="170.45" customHeight="1">
      <c r="D19" s="65" t="s">
        <v>1697</v>
      </c>
      <c r="E19" s="65" t="s">
        <v>1695</v>
      </c>
    </row>
    <row r="20" spans="4:5" ht="78.75">
      <c r="D20" s="65" t="s">
        <v>1699</v>
      </c>
      <c r="E20" s="65" t="s">
        <v>1700</v>
      </c>
    </row>
    <row r="21" spans="4:5" ht="103.3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12D5-5BE9-4DCD-BFB2-97E6D5105D3E}">
  <sheetPr codeName="Hoja4"/>
  <dimension ref="A1:K23"/>
  <sheetViews>
    <sheetView showGridLines="0" workbookViewId="0">
      <selection activeCell="B16" sqref="B16"/>
    </sheetView>
  </sheetViews>
  <sheetFormatPr baseColWidth="10" defaultRowHeight="13.15"/>
  <cols>
    <col min="1" max="1" width="25.85546875" customWidth="1"/>
    <col min="2" max="2" width="49.35546875" customWidth="1"/>
    <col min="8" max="8" width="15.140625" customWidth="1"/>
    <col min="9" max="9" width="11.140625" customWidth="1"/>
    <col min="11" max="11" width="13" bestFit="1" customWidth="1"/>
    <col min="12" max="12" width="12.85546875" bestFit="1" customWidth="1"/>
  </cols>
  <sheetData>
    <row r="1" spans="1:11" ht="16.149999999999999">
      <c r="A1" s="62"/>
      <c r="B1" s="62"/>
      <c r="C1" s="62"/>
      <c r="D1" s="62"/>
      <c r="E1" s="62"/>
    </row>
    <row r="2" spans="1:11" ht="16.149999999999999">
      <c r="A2" s="62" t="s">
        <v>1608</v>
      </c>
      <c r="B2" s="63" t="s">
        <v>1607</v>
      </c>
      <c r="C2" s="62"/>
      <c r="D2" s="62"/>
      <c r="E2" s="62"/>
    </row>
    <row r="3" spans="1:11" ht="16.149999999999999">
      <c r="A3" s="62"/>
      <c r="B3" s="62"/>
      <c r="C3" s="62"/>
      <c r="D3" s="62"/>
      <c r="E3" s="62"/>
    </row>
    <row r="4" spans="1:11" ht="16.149999999999999">
      <c r="A4" s="62" t="s">
        <v>1609</v>
      </c>
      <c r="B4" s="62"/>
      <c r="C4" s="62"/>
      <c r="D4" s="62"/>
      <c r="E4" s="62"/>
      <c r="I4" s="1" t="s">
        <v>1610</v>
      </c>
      <c r="J4" s="1" t="s">
        <v>1611</v>
      </c>
    </row>
    <row r="5" spans="1:11" ht="16.149999999999999">
      <c r="A5" s="62" t="s">
        <v>1463</v>
      </c>
      <c r="B5" s="62"/>
      <c r="C5" s="62"/>
      <c r="I5" s="62" t="s">
        <v>284</v>
      </c>
      <c r="J5" s="62" t="s">
        <v>285</v>
      </c>
      <c r="K5" t="b">
        <f t="shared" ref="K5:K17" si="0">OR(I5="NO",J5="NO")</f>
        <v>1</v>
      </c>
    </row>
    <row r="6" spans="1:11" ht="16.149999999999999">
      <c r="A6" s="62" t="s">
        <v>1464</v>
      </c>
      <c r="B6" s="62"/>
      <c r="C6" s="62"/>
      <c r="I6" s="62" t="s">
        <v>284</v>
      </c>
      <c r="J6" s="62" t="s">
        <v>284</v>
      </c>
      <c r="K6" t="b">
        <f t="shared" si="0"/>
        <v>0</v>
      </c>
    </row>
    <row r="7" spans="1:11" ht="16.149999999999999">
      <c r="A7" s="62" t="s">
        <v>1465</v>
      </c>
      <c r="B7" s="62"/>
      <c r="C7" s="62"/>
      <c r="I7" s="62" t="s">
        <v>284</v>
      </c>
      <c r="J7" s="62" t="s">
        <v>284</v>
      </c>
      <c r="K7" t="b">
        <f t="shared" si="0"/>
        <v>0</v>
      </c>
    </row>
    <row r="8" spans="1:11" ht="16.149999999999999">
      <c r="A8" s="62" t="s">
        <v>1466</v>
      </c>
      <c r="B8" s="62"/>
      <c r="C8" s="62"/>
      <c r="I8" s="62" t="s">
        <v>284</v>
      </c>
      <c r="J8" s="62" t="s">
        <v>284</v>
      </c>
      <c r="K8" t="b">
        <f t="shared" si="0"/>
        <v>0</v>
      </c>
    </row>
    <row r="9" spans="1:11" ht="16.149999999999999">
      <c r="A9" s="62" t="s">
        <v>1467</v>
      </c>
      <c r="B9" s="62"/>
      <c r="C9" s="62"/>
      <c r="I9" s="62" t="str">
        <f>IF($B$2="VIABILIDAD","NO","SI")</f>
        <v>NO</v>
      </c>
      <c r="J9" s="62" t="s">
        <v>284</v>
      </c>
      <c r="K9" t="b">
        <f t="shared" si="0"/>
        <v>1</v>
      </c>
    </row>
    <row r="10" spans="1:11" ht="16.149999999999999">
      <c r="A10" s="62" t="s">
        <v>1468</v>
      </c>
      <c r="B10" s="62"/>
      <c r="C10" s="62"/>
      <c r="I10" s="62" t="str">
        <f t="shared" ref="I10:I15" si="1">IF($B$2="VIABILIDAD","NO","SI")</f>
        <v>NO</v>
      </c>
      <c r="J10" s="62" t="s">
        <v>284</v>
      </c>
      <c r="K10" t="b">
        <f t="shared" si="0"/>
        <v>1</v>
      </c>
    </row>
    <row r="11" spans="1:11" ht="16.149999999999999">
      <c r="A11" s="62" t="s">
        <v>1469</v>
      </c>
      <c r="B11" s="62"/>
      <c r="C11" s="62"/>
      <c r="I11" s="62" t="str">
        <f t="shared" si="1"/>
        <v>NO</v>
      </c>
      <c r="J11" s="62" t="s">
        <v>284</v>
      </c>
      <c r="K11" t="b">
        <f t="shared" si="0"/>
        <v>1</v>
      </c>
    </row>
    <row r="12" spans="1:11" ht="16.149999999999999">
      <c r="A12" s="62" t="s">
        <v>1470</v>
      </c>
      <c r="B12" s="62"/>
      <c r="C12" s="62"/>
      <c r="I12" s="62" t="s">
        <v>284</v>
      </c>
      <c r="J12" s="62" t="s">
        <v>284</v>
      </c>
      <c r="K12" t="b">
        <f t="shared" si="0"/>
        <v>0</v>
      </c>
    </row>
    <row r="13" spans="1:11" ht="16.149999999999999">
      <c r="A13" s="62" t="s">
        <v>1471</v>
      </c>
      <c r="B13" s="62"/>
      <c r="C13" s="62"/>
      <c r="I13" s="62" t="str">
        <f t="shared" si="1"/>
        <v>NO</v>
      </c>
      <c r="J13" s="62" t="s">
        <v>284</v>
      </c>
      <c r="K13" t="b">
        <f t="shared" si="0"/>
        <v>1</v>
      </c>
    </row>
    <row r="14" spans="1:11" ht="16.149999999999999">
      <c r="A14" s="62" t="s">
        <v>1472</v>
      </c>
      <c r="B14" s="62"/>
      <c r="C14" s="62"/>
      <c r="I14" s="62" t="str">
        <f t="shared" si="1"/>
        <v>NO</v>
      </c>
      <c r="J14" s="62" t="s">
        <v>284</v>
      </c>
      <c r="K14" t="b">
        <f t="shared" si="0"/>
        <v>1</v>
      </c>
    </row>
    <row r="15" spans="1:11" ht="16.149999999999999">
      <c r="A15" s="62" t="s">
        <v>1473</v>
      </c>
      <c r="B15" s="62"/>
      <c r="C15" s="62"/>
      <c r="I15" s="62" t="str">
        <f t="shared" si="1"/>
        <v>NO</v>
      </c>
      <c r="J15" s="62" t="s">
        <v>284</v>
      </c>
      <c r="K15" t="b">
        <f t="shared" si="0"/>
        <v>1</v>
      </c>
    </row>
    <row r="16" spans="1:11" ht="16.149999999999999">
      <c r="A16" s="62" t="s">
        <v>1600</v>
      </c>
      <c r="B16" s="62"/>
      <c r="C16" s="62"/>
      <c r="I16" s="62" t="s">
        <v>284</v>
      </c>
      <c r="J16" s="62" t="s">
        <v>284</v>
      </c>
      <c r="K16" t="b">
        <f t="shared" si="0"/>
        <v>0</v>
      </c>
    </row>
    <row r="17" spans="1:11" ht="16.149999999999999">
      <c r="A17" s="62" t="s">
        <v>1601</v>
      </c>
      <c r="B17" s="62"/>
      <c r="C17" s="62"/>
      <c r="I17" s="62" t="s">
        <v>284</v>
      </c>
      <c r="J17" s="62" t="s">
        <v>284</v>
      </c>
      <c r="K17" t="b">
        <f t="shared" si="0"/>
        <v>0</v>
      </c>
    </row>
    <row r="18" spans="1:11" ht="16.149999999999999">
      <c r="A18" s="62"/>
      <c r="B18" s="62"/>
      <c r="C18" s="62"/>
      <c r="H18" s="62"/>
      <c r="I18" s="62"/>
    </row>
    <row r="19" spans="1:11" ht="16.149999999999999">
      <c r="A19" s="62"/>
      <c r="B19" s="62"/>
      <c r="C19" s="62"/>
      <c r="H19" s="62"/>
      <c r="I19" s="62"/>
    </row>
    <row r="21" spans="1:11">
      <c r="A21" s="543" t="s">
        <v>1463</v>
      </c>
      <c r="B21" s="544"/>
      <c r="C21" s="544"/>
      <c r="D21" s="544"/>
      <c r="E21" s="544"/>
      <c r="F21" s="544"/>
      <c r="G21" s="544"/>
      <c r="H21" s="544"/>
      <c r="I21" s="544"/>
      <c r="J21" s="545"/>
      <c r="K21" t="b">
        <f>$K$5</f>
        <v>1</v>
      </c>
    </row>
    <row r="22" spans="1:11" ht="23.65">
      <c r="A22" s="537" t="s">
        <v>9</v>
      </c>
      <c r="B22" s="538"/>
      <c r="C22" s="539"/>
      <c r="D22" s="60" t="s">
        <v>1459</v>
      </c>
      <c r="E22" s="537" t="s">
        <v>11</v>
      </c>
      <c r="F22" s="538"/>
      <c r="G22" s="538"/>
      <c r="H22" s="538"/>
      <c r="I22" s="538"/>
      <c r="J22" s="539"/>
      <c r="K22" t="b">
        <f>$K$5</f>
        <v>1</v>
      </c>
    </row>
    <row r="23" spans="1:11">
      <c r="A23" s="540" t="s">
        <v>1602</v>
      </c>
      <c r="B23" s="541"/>
      <c r="C23" s="542"/>
      <c r="D23" s="61" t="s">
        <v>1460</v>
      </c>
      <c r="E23" s="540" t="s">
        <v>1603</v>
      </c>
      <c r="F23" s="541"/>
      <c r="G23" s="541"/>
      <c r="H23" s="541"/>
      <c r="I23" s="541"/>
      <c r="J23" s="542"/>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C01B2E2-0482-4EE5-8A9C-D2753523A1AC}">
          <x14:formula1>
            <xm:f>'Listas desplegables'!$A$242:$A$244</xm:f>
          </x14:formula1>
          <xm:sqref>D23</xm:sqref>
        </x14:dataValidation>
        <x14:dataValidation type="list" allowBlank="1" showInputMessage="1" showErrorMessage="1" xr:uid="{170EBA74-735E-45A6-8483-10CE9B19A4AE}">
          <x14:formula1>
            <xm:f>'Listas desplegables'!$A$186:$A$187</xm:f>
          </x14:formula1>
          <xm:sqref>B2:B3</xm:sqref>
        </x14:dataValidation>
        <x14:dataValidation type="list" allowBlank="1" showInputMessage="1" showErrorMessage="1" xr:uid="{F183FEC0-FF79-4466-AA67-63B597A43CE2}">
          <x14:formula1>
            <xm:f>'Listas desplegables'!$A$278:$A$279</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B1774-EE8B-4577-B8E9-FAB0A0452707}">
  <sheetPr codeName="Hoja5"/>
  <dimension ref="A1:K297"/>
  <sheetViews>
    <sheetView topLeftCell="A241" zoomScale="70" zoomScaleNormal="70" workbookViewId="0">
      <selection activeCell="B265" sqref="B265"/>
    </sheetView>
  </sheetViews>
  <sheetFormatPr baseColWidth="10" defaultColWidth="8.85546875" defaultRowHeight="13.15"/>
  <cols>
    <col min="1" max="1" width="21.35546875" style="16" customWidth="1"/>
    <col min="2" max="2" width="22.640625" style="16" customWidth="1"/>
    <col min="3" max="3" width="17.140625" style="16" customWidth="1"/>
    <col min="4" max="4" width="20.35546875" style="16" customWidth="1"/>
    <col min="5" max="5" width="17.640625" style="16" customWidth="1"/>
    <col min="6" max="6" width="15.140625" style="16" customWidth="1"/>
    <col min="7" max="7" width="11.35546875" style="16" customWidth="1"/>
    <col min="8" max="8" width="11.640625" style="16" customWidth="1"/>
    <col min="9" max="9" width="17.140625" style="16" customWidth="1"/>
    <col min="10" max="10" width="21" style="16" customWidth="1"/>
    <col min="11" max="16384" width="8.85546875" style="16"/>
  </cols>
  <sheetData>
    <row r="1" spans="1:10" ht="21.75" customHeight="1">
      <c r="A1" s="663"/>
      <c r="B1" s="663"/>
      <c r="C1" s="663"/>
      <c r="D1" s="663"/>
      <c r="E1" s="663"/>
      <c r="F1" s="663"/>
      <c r="G1" s="663"/>
      <c r="H1" s="663"/>
      <c r="I1" s="652" t="s">
        <v>2</v>
      </c>
      <c r="J1" s="653"/>
    </row>
    <row r="2" spans="1:10" ht="28.5" customHeight="1">
      <c r="A2" s="663"/>
      <c r="B2" s="663"/>
      <c r="C2" s="663"/>
      <c r="D2" s="663"/>
      <c r="E2" s="663"/>
      <c r="F2" s="663"/>
      <c r="G2" s="663"/>
      <c r="H2" s="663"/>
      <c r="I2" s="652" t="s">
        <v>3</v>
      </c>
      <c r="J2" s="653"/>
    </row>
    <row r="3" spans="1:10" ht="22.5" customHeight="1">
      <c r="A3" s="654" t="s">
        <v>0</v>
      </c>
      <c r="B3" s="655"/>
      <c r="C3" s="655"/>
      <c r="D3" s="655"/>
      <c r="E3" s="655"/>
      <c r="F3" s="655"/>
      <c r="G3" s="655"/>
      <c r="H3" s="655"/>
      <c r="I3" s="655"/>
      <c r="J3" s="655"/>
    </row>
    <row r="4" spans="1:10" ht="20.25" customHeight="1">
      <c r="A4" s="656" t="s">
        <v>1453</v>
      </c>
      <c r="B4" s="657"/>
      <c r="C4" s="657"/>
      <c r="D4" s="657"/>
      <c r="E4" s="657"/>
      <c r="F4" s="657"/>
      <c r="G4" s="657"/>
      <c r="H4" s="657"/>
      <c r="I4" s="657"/>
      <c r="J4" s="657"/>
    </row>
    <row r="5" spans="1:10" ht="49.5" customHeight="1">
      <c r="A5" s="658" t="s">
        <v>1512</v>
      </c>
      <c r="B5" s="659"/>
      <c r="C5" s="659"/>
      <c r="D5" s="659"/>
      <c r="E5" s="659"/>
      <c r="F5" s="659"/>
      <c r="G5" s="659"/>
      <c r="H5" s="659"/>
      <c r="I5" s="659"/>
      <c r="J5" s="659"/>
    </row>
    <row r="6" spans="1:10" ht="51.75" customHeight="1">
      <c r="A6" s="660" t="s">
        <v>1444</v>
      </c>
      <c r="B6" s="661"/>
      <c r="C6" s="661"/>
      <c r="D6" s="661"/>
      <c r="E6" s="661"/>
      <c r="F6" s="661"/>
      <c r="G6" s="661"/>
      <c r="H6" s="661"/>
      <c r="I6" s="661"/>
      <c r="J6" s="661"/>
    </row>
    <row r="7" spans="1:10" ht="17.25" customHeight="1">
      <c r="A7" s="664" t="s">
        <v>4</v>
      </c>
      <c r="B7" s="664"/>
      <c r="C7" s="664"/>
      <c r="D7" s="664"/>
      <c r="E7" s="664"/>
      <c r="F7" s="664"/>
      <c r="G7" s="664"/>
      <c r="H7" s="664"/>
      <c r="I7" s="664"/>
      <c r="J7" s="664"/>
    </row>
    <row r="8" spans="1:10" ht="27.95" customHeight="1">
      <c r="A8" s="41" t="s">
        <v>5</v>
      </c>
      <c r="B8" s="550" t="s">
        <v>1568</v>
      </c>
      <c r="C8" s="550"/>
      <c r="D8" s="550"/>
      <c r="E8" s="550"/>
      <c r="F8" s="573" t="s">
        <v>6</v>
      </c>
      <c r="G8" s="573"/>
      <c r="H8" s="650" t="s">
        <v>1566</v>
      </c>
      <c r="I8" s="650"/>
      <c r="J8" s="650"/>
    </row>
    <row r="9" spans="1:10" ht="35.25" customHeight="1">
      <c r="A9" s="41" t="s">
        <v>1507</v>
      </c>
      <c r="B9" s="35" t="s">
        <v>1510</v>
      </c>
      <c r="C9" s="41" t="s">
        <v>1517</v>
      </c>
      <c r="D9" s="550" t="s">
        <v>320</v>
      </c>
      <c r="E9" s="550"/>
      <c r="F9" s="573" t="s">
        <v>289</v>
      </c>
      <c r="G9" s="573"/>
      <c r="H9" s="550" t="s">
        <v>1562</v>
      </c>
      <c r="I9" s="550"/>
      <c r="J9" s="550"/>
    </row>
    <row r="10" spans="1:10" ht="30" customHeight="1">
      <c r="A10" s="15" t="s">
        <v>1508</v>
      </c>
      <c r="B10" s="35" t="s">
        <v>1498</v>
      </c>
      <c r="C10" s="41" t="s">
        <v>18</v>
      </c>
      <c r="D10" s="550" t="s">
        <v>1567</v>
      </c>
      <c r="E10" s="550"/>
      <c r="F10" s="573" t="s">
        <v>1</v>
      </c>
      <c r="G10" s="573"/>
      <c r="H10" s="550" t="s">
        <v>1569</v>
      </c>
      <c r="I10" s="550"/>
      <c r="J10" s="550"/>
    </row>
    <row r="11" spans="1:10" ht="27.95" customHeight="1">
      <c r="A11" s="41" t="s">
        <v>7</v>
      </c>
      <c r="B11" s="42" t="s">
        <v>112</v>
      </c>
      <c r="C11" s="41" t="s">
        <v>1530</v>
      </c>
      <c r="D11" s="550" t="s">
        <v>1565</v>
      </c>
      <c r="E11" s="550"/>
      <c r="F11" s="573" t="s">
        <v>1531</v>
      </c>
      <c r="G11" s="573"/>
      <c r="H11" s="550" t="s">
        <v>1544</v>
      </c>
      <c r="I11" s="550"/>
      <c r="J11" s="550"/>
    </row>
    <row r="12" spans="1:10" ht="31.5" customHeight="1">
      <c r="A12" s="15" t="s">
        <v>1532</v>
      </c>
      <c r="B12" s="42" t="s">
        <v>325</v>
      </c>
      <c r="C12" s="15" t="s">
        <v>290</v>
      </c>
      <c r="D12" s="575">
        <v>15</v>
      </c>
      <c r="E12" s="575"/>
      <c r="F12" s="576" t="s">
        <v>321</v>
      </c>
      <c r="G12" s="576"/>
      <c r="H12" s="551" t="s">
        <v>316</v>
      </c>
      <c r="I12" s="551"/>
      <c r="J12" s="551"/>
    </row>
    <row r="13" spans="1:10" ht="23.25" customHeight="1">
      <c r="A13" s="576" t="s">
        <v>1527</v>
      </c>
      <c r="B13" s="576"/>
      <c r="C13" s="576"/>
      <c r="D13" s="576"/>
      <c r="E13" s="576"/>
      <c r="F13" s="576"/>
      <c r="G13" s="576"/>
      <c r="H13" s="576"/>
      <c r="I13" s="576"/>
      <c r="J13" s="576"/>
    </row>
    <row r="14" spans="1:10" ht="24.75" customHeight="1">
      <c r="A14" s="576" t="s">
        <v>1528</v>
      </c>
      <c r="B14" s="576"/>
      <c r="C14" s="576"/>
      <c r="D14" s="662" t="s">
        <v>1522</v>
      </c>
      <c r="E14" s="662"/>
      <c r="F14" s="662"/>
      <c r="G14" s="662"/>
      <c r="H14" s="662"/>
      <c r="I14" s="662"/>
      <c r="J14" s="662"/>
    </row>
    <row r="15" spans="1:10" ht="40.5" customHeight="1">
      <c r="A15" s="41" t="s">
        <v>1519</v>
      </c>
      <c r="B15" s="41" t="s">
        <v>1520</v>
      </c>
      <c r="C15" s="41" t="s">
        <v>326</v>
      </c>
      <c r="D15" s="577" t="s">
        <v>1570</v>
      </c>
      <c r="E15" s="577"/>
      <c r="F15" s="573" t="s">
        <v>1523</v>
      </c>
      <c r="G15" s="573"/>
      <c r="H15" s="576" t="s">
        <v>1519</v>
      </c>
      <c r="I15" s="576"/>
      <c r="J15" s="15" t="s">
        <v>1524</v>
      </c>
    </row>
    <row r="16" spans="1:10" ht="20.45" customHeight="1">
      <c r="A16" s="38">
        <v>1200</v>
      </c>
      <c r="B16" s="37" t="s">
        <v>134</v>
      </c>
      <c r="C16" s="36" t="s">
        <v>327</v>
      </c>
      <c r="D16" s="558" t="s">
        <v>1571</v>
      </c>
      <c r="E16" s="558"/>
      <c r="F16" s="559" t="s">
        <v>133</v>
      </c>
      <c r="G16" s="559"/>
      <c r="H16" s="560">
        <v>200</v>
      </c>
      <c r="I16" s="560"/>
      <c r="J16" s="49">
        <v>2021</v>
      </c>
    </row>
    <row r="17" spans="1:10" ht="20.45" customHeight="1">
      <c r="A17" s="38">
        <v>5000000</v>
      </c>
      <c r="B17" s="37" t="s">
        <v>287</v>
      </c>
      <c r="C17" s="36" t="s">
        <v>328</v>
      </c>
      <c r="D17" s="558" t="s">
        <v>1572</v>
      </c>
      <c r="E17" s="558"/>
      <c r="F17" s="559" t="s">
        <v>1526</v>
      </c>
      <c r="G17" s="559"/>
      <c r="H17" s="560">
        <v>100</v>
      </c>
      <c r="I17" s="560"/>
      <c r="J17" s="49">
        <v>2022</v>
      </c>
    </row>
    <row r="18" spans="1:10" ht="20.45" customHeight="1">
      <c r="A18" s="38"/>
      <c r="B18" s="37"/>
      <c r="C18" s="36"/>
      <c r="D18" s="558"/>
      <c r="E18" s="558"/>
      <c r="F18" s="559"/>
      <c r="G18" s="559"/>
      <c r="H18" s="560"/>
      <c r="I18" s="560"/>
      <c r="J18" s="49"/>
    </row>
    <row r="19" spans="1:10" ht="20.45" customHeight="1">
      <c r="A19" s="38"/>
      <c r="B19" s="37"/>
      <c r="C19" s="36"/>
      <c r="D19" s="558"/>
      <c r="E19" s="558"/>
      <c r="F19" s="559"/>
      <c r="G19" s="559"/>
      <c r="H19" s="560"/>
      <c r="I19" s="560"/>
      <c r="J19" s="49"/>
    </row>
    <row r="20" spans="1:10" ht="20.45" customHeight="1">
      <c r="A20" s="38"/>
      <c r="B20" s="37"/>
      <c r="C20" s="36"/>
      <c r="D20" s="558"/>
      <c r="E20" s="558"/>
      <c r="F20" s="559"/>
      <c r="G20" s="559"/>
      <c r="H20" s="560"/>
      <c r="I20" s="560"/>
      <c r="J20" s="49"/>
    </row>
    <row r="21" spans="1:10" ht="15" customHeight="1">
      <c r="A21" s="549" t="s">
        <v>1529</v>
      </c>
      <c r="B21" s="549"/>
      <c r="C21" s="38">
        <f>SUM(A16:A20)</f>
        <v>5001200</v>
      </c>
      <c r="D21" s="549" t="s">
        <v>1525</v>
      </c>
      <c r="E21" s="549"/>
      <c r="F21" s="549"/>
      <c r="G21" s="549"/>
      <c r="H21" s="578">
        <f>+H16+H17+H18+H19+H20</f>
        <v>300</v>
      </c>
      <c r="I21" s="578"/>
      <c r="J21" s="49"/>
    </row>
    <row r="22" spans="1:10" ht="30" customHeight="1">
      <c r="A22" s="576" t="s">
        <v>8</v>
      </c>
      <c r="B22" s="576"/>
      <c r="C22" s="579">
        <f>C21+H21</f>
        <v>5001500</v>
      </c>
      <c r="D22" s="580"/>
      <c r="E22" s="649" t="s">
        <v>139</v>
      </c>
      <c r="F22" s="649"/>
      <c r="G22" s="649"/>
      <c r="H22" s="649"/>
      <c r="I22" s="649"/>
      <c r="J22" s="649"/>
    </row>
    <row r="23" spans="1:10" ht="21.95" customHeight="1">
      <c r="A23" s="576"/>
      <c r="B23" s="576"/>
      <c r="C23" s="580"/>
      <c r="D23" s="580"/>
      <c r="E23" s="43" t="s">
        <v>1533</v>
      </c>
      <c r="F23" s="28" t="s">
        <v>140</v>
      </c>
      <c r="G23" s="576" t="s">
        <v>288</v>
      </c>
      <c r="H23" s="576"/>
      <c r="I23" s="650" t="s">
        <v>140</v>
      </c>
      <c r="J23" s="650"/>
    </row>
    <row r="24" spans="1:10" ht="35.25" customHeight="1">
      <c r="A24" s="15" t="s">
        <v>1433</v>
      </c>
      <c r="B24" s="39">
        <f>C23+H23</f>
        <v>0</v>
      </c>
      <c r="C24" s="41" t="s">
        <v>286</v>
      </c>
      <c r="D24" s="581"/>
      <c r="E24" s="581"/>
      <c r="F24" s="573" t="s">
        <v>1474</v>
      </c>
      <c r="G24" s="573"/>
      <c r="H24" s="550"/>
      <c r="I24" s="550"/>
      <c r="J24" s="550"/>
    </row>
    <row r="25" spans="1:10" ht="22.5" customHeight="1">
      <c r="A25" s="546" t="s">
        <v>1437</v>
      </c>
      <c r="B25" s="546"/>
      <c r="C25" s="546"/>
      <c r="D25" s="44" t="s">
        <v>22</v>
      </c>
      <c r="E25" s="546" t="s">
        <v>1438</v>
      </c>
      <c r="F25" s="546"/>
      <c r="G25" s="546"/>
      <c r="H25" s="547" t="s">
        <v>22</v>
      </c>
      <c r="I25" s="548"/>
      <c r="J25" s="548"/>
    </row>
    <row r="26" spans="1:10" ht="40.5" customHeight="1">
      <c r="A26" s="30" t="s">
        <v>291</v>
      </c>
      <c r="B26" s="561" t="s">
        <v>1462</v>
      </c>
      <c r="C26" s="561"/>
      <c r="D26" s="561"/>
      <c r="E26" s="561"/>
      <c r="F26" s="561"/>
      <c r="G26" s="561"/>
      <c r="H26" s="561"/>
      <c r="I26" s="561"/>
      <c r="J26" s="561"/>
    </row>
    <row r="27" spans="1:10" ht="40.5" customHeight="1">
      <c r="A27" s="30" t="s">
        <v>1511</v>
      </c>
      <c r="B27" s="561" t="s">
        <v>1458</v>
      </c>
      <c r="C27" s="561"/>
      <c r="D27" s="561"/>
      <c r="E27" s="561"/>
      <c r="F27" s="561"/>
      <c r="G27" s="561"/>
      <c r="H27" s="561"/>
      <c r="I27" s="561"/>
      <c r="J27" s="561"/>
    </row>
    <row r="28" spans="1:10" ht="33.75" customHeight="1">
      <c r="A28" s="576" t="s">
        <v>20</v>
      </c>
      <c r="B28" s="678"/>
      <c r="C28" s="576" t="s">
        <v>21</v>
      </c>
      <c r="D28" s="580"/>
      <c r="E28" s="576" t="s">
        <v>283</v>
      </c>
      <c r="F28" s="576"/>
      <c r="G28" s="576"/>
      <c r="H28" s="576" t="s">
        <v>311</v>
      </c>
      <c r="I28" s="576"/>
      <c r="J28" s="576"/>
    </row>
    <row r="29" spans="1:10" ht="24" customHeight="1">
      <c r="A29" s="576"/>
      <c r="B29" s="678"/>
      <c r="C29" s="576"/>
      <c r="D29" s="580"/>
      <c r="E29" s="42" t="s">
        <v>1559</v>
      </c>
      <c r="F29" s="42" t="s">
        <v>1560</v>
      </c>
      <c r="G29" s="42" t="s">
        <v>1561</v>
      </c>
      <c r="H29" s="42" t="s">
        <v>1559</v>
      </c>
      <c r="I29" s="42" t="s">
        <v>1560</v>
      </c>
      <c r="J29" s="42" t="s">
        <v>1561</v>
      </c>
    </row>
    <row r="30" spans="1:10" ht="15.95" customHeight="1">
      <c r="A30" s="576"/>
      <c r="B30" s="678"/>
      <c r="C30" s="576"/>
      <c r="D30" s="580"/>
      <c r="E30" s="28" t="s">
        <v>285</v>
      </c>
      <c r="F30" s="28" t="s">
        <v>284</v>
      </c>
      <c r="G30" s="28" t="s">
        <v>285</v>
      </c>
      <c r="H30" s="28" t="s">
        <v>284</v>
      </c>
      <c r="I30" s="28" t="s">
        <v>284</v>
      </c>
      <c r="J30" s="28" t="s">
        <v>285</v>
      </c>
    </row>
    <row r="31" spans="1:10" ht="9.9499999999999993" customHeight="1">
      <c r="A31" s="574"/>
      <c r="B31" s="574"/>
      <c r="C31" s="574"/>
      <c r="D31" s="574"/>
      <c r="E31" s="574"/>
      <c r="F31" s="574"/>
      <c r="G31" s="574"/>
      <c r="H31" s="574"/>
      <c r="I31" s="574"/>
    </row>
    <row r="32" spans="1:10" ht="19.5" customHeight="1">
      <c r="A32" s="562" t="s">
        <v>1445</v>
      </c>
      <c r="B32" s="562"/>
      <c r="C32" s="562"/>
      <c r="D32" s="562"/>
      <c r="E32" s="562"/>
      <c r="F32" s="562"/>
      <c r="G32" s="562"/>
      <c r="H32" s="562"/>
      <c r="I32" s="562"/>
      <c r="J32" s="562"/>
    </row>
    <row r="33" spans="1:10" ht="14.25" customHeight="1">
      <c r="A33" s="563" t="s">
        <v>1440</v>
      </c>
      <c r="B33" s="563"/>
      <c r="C33" s="563"/>
      <c r="D33" s="563"/>
      <c r="E33" s="563"/>
      <c r="F33" s="563"/>
      <c r="G33" s="563"/>
      <c r="H33" s="563"/>
      <c r="I33" s="563"/>
      <c r="J33" s="563"/>
    </row>
    <row r="34" spans="1:10" ht="15" customHeight="1">
      <c r="A34" s="569" t="s">
        <v>1441</v>
      </c>
      <c r="B34" s="569"/>
      <c r="C34" s="569"/>
      <c r="D34" s="569"/>
      <c r="E34" s="569"/>
      <c r="F34" s="569"/>
      <c r="G34" s="569"/>
      <c r="H34" s="569"/>
      <c r="I34" s="569"/>
      <c r="J34" s="569"/>
    </row>
    <row r="35" spans="1:10" ht="15" customHeight="1">
      <c r="A35" s="667" t="s">
        <v>1443</v>
      </c>
      <c r="B35" s="667"/>
      <c r="C35" s="667"/>
      <c r="D35" s="667"/>
      <c r="E35" s="667"/>
      <c r="F35" s="667"/>
      <c r="G35" s="667"/>
      <c r="H35" s="667"/>
      <c r="I35" s="667"/>
      <c r="J35" s="667"/>
    </row>
    <row r="36" spans="1:10" ht="14.25" customHeight="1">
      <c r="A36" s="569" t="s">
        <v>331</v>
      </c>
      <c r="B36" s="569"/>
      <c r="C36" s="569"/>
      <c r="D36" s="569"/>
      <c r="E36" s="569"/>
      <c r="F36" s="569"/>
      <c r="G36" s="569"/>
      <c r="H36" s="569"/>
      <c r="I36" s="569"/>
      <c r="J36" s="569"/>
    </row>
    <row r="37" spans="1:10">
      <c r="A37" s="668" t="s">
        <v>1442</v>
      </c>
      <c r="B37" s="668"/>
      <c r="C37" s="668"/>
      <c r="D37" s="668"/>
      <c r="E37" s="668"/>
      <c r="F37" s="668"/>
      <c r="G37" s="668"/>
      <c r="H37" s="668"/>
      <c r="I37" s="668"/>
      <c r="J37" s="668"/>
    </row>
    <row r="38" spans="1:10" ht="19.5" hidden="1" customHeight="1">
      <c r="A38" s="570" t="s">
        <v>296</v>
      </c>
      <c r="B38" s="571"/>
      <c r="C38" s="571"/>
      <c r="D38" s="571"/>
      <c r="E38" s="571"/>
      <c r="F38" s="571"/>
      <c r="G38" s="571"/>
      <c r="H38" s="571"/>
      <c r="I38" s="572"/>
    </row>
    <row r="39" spans="1:10" ht="21.75" hidden="1" customHeight="1">
      <c r="A39" s="552" t="s">
        <v>9</v>
      </c>
      <c r="B39" s="553"/>
      <c r="C39" s="554"/>
      <c r="D39" s="17" t="s">
        <v>148</v>
      </c>
      <c r="E39" s="552" t="s">
        <v>11</v>
      </c>
      <c r="F39" s="553"/>
      <c r="G39" s="553"/>
      <c r="H39" s="553"/>
      <c r="I39" s="554"/>
    </row>
    <row r="40" spans="1:10" ht="51.95" hidden="1" customHeight="1">
      <c r="A40" s="555" t="s">
        <v>145</v>
      </c>
      <c r="B40" s="556"/>
      <c r="C40" s="557"/>
      <c r="D40" s="13" t="s">
        <v>10</v>
      </c>
      <c r="E40" s="555" t="s">
        <v>229</v>
      </c>
      <c r="F40" s="556"/>
      <c r="G40" s="556"/>
      <c r="H40" s="556"/>
      <c r="I40" s="557"/>
    </row>
    <row r="41" spans="1:10" ht="66" hidden="1" customHeight="1">
      <c r="A41" s="587" t="s">
        <v>146</v>
      </c>
      <c r="B41" s="588"/>
      <c r="C41" s="589"/>
      <c r="D41" s="13" t="s">
        <v>140</v>
      </c>
      <c r="E41" s="595" t="s">
        <v>143</v>
      </c>
      <c r="F41" s="596"/>
      <c r="G41" s="596"/>
      <c r="H41" s="596"/>
      <c r="I41" s="597"/>
    </row>
    <row r="42" spans="1:10" ht="22.5" hidden="1" customHeight="1">
      <c r="A42" s="590"/>
      <c r="B42" s="591"/>
      <c r="C42" s="592"/>
      <c r="D42" s="13" t="s">
        <v>10</v>
      </c>
      <c r="E42" s="595" t="s">
        <v>142</v>
      </c>
      <c r="F42" s="596"/>
      <c r="G42" s="596"/>
      <c r="H42" s="596"/>
      <c r="I42" s="597"/>
    </row>
    <row r="43" spans="1:10" ht="20.45" hidden="1" customHeight="1">
      <c r="A43" s="582"/>
      <c r="B43" s="593"/>
      <c r="C43" s="594"/>
      <c r="D43" s="13" t="s">
        <v>140</v>
      </c>
      <c r="E43" s="595" t="s">
        <v>144</v>
      </c>
      <c r="F43" s="596"/>
      <c r="G43" s="596"/>
      <c r="H43" s="596"/>
      <c r="I43" s="597"/>
    </row>
    <row r="44" spans="1:10" ht="36.950000000000003" hidden="1" customHeight="1">
      <c r="A44" s="598" t="s">
        <v>230</v>
      </c>
      <c r="B44" s="556"/>
      <c r="C44" s="557"/>
      <c r="D44" s="13" t="s">
        <v>10</v>
      </c>
      <c r="E44" s="599"/>
      <c r="F44" s="600"/>
      <c r="G44" s="600"/>
      <c r="H44" s="600"/>
      <c r="I44" s="601"/>
    </row>
    <row r="45" spans="1:10" ht="48.75" hidden="1" customHeight="1">
      <c r="A45" s="555" t="s">
        <v>147</v>
      </c>
      <c r="B45" s="556"/>
      <c r="C45" s="557"/>
      <c r="D45" s="13" t="s">
        <v>10</v>
      </c>
      <c r="E45" s="599"/>
      <c r="F45" s="600"/>
      <c r="G45" s="600"/>
      <c r="H45" s="600"/>
      <c r="I45" s="601"/>
    </row>
    <row r="46" spans="1:10" ht="23.45" hidden="1" customHeight="1"/>
    <row r="47" spans="1:10" ht="21.75" hidden="1" customHeight="1">
      <c r="A47" s="602" t="s">
        <v>298</v>
      </c>
      <c r="B47" s="567"/>
      <c r="C47" s="567"/>
      <c r="D47" s="567"/>
      <c r="E47" s="567"/>
      <c r="F47" s="567"/>
      <c r="G47" s="567"/>
      <c r="H47" s="567"/>
      <c r="I47" s="568"/>
    </row>
    <row r="48" spans="1:10" hidden="1">
      <c r="A48" s="569" t="s">
        <v>9</v>
      </c>
      <c r="B48" s="569"/>
      <c r="C48" s="569"/>
      <c r="D48" s="25" t="s">
        <v>10</v>
      </c>
      <c r="E48" s="569" t="s">
        <v>11</v>
      </c>
      <c r="F48" s="569"/>
      <c r="G48" s="569"/>
      <c r="H48" s="569"/>
      <c r="I48" s="569"/>
    </row>
    <row r="49" spans="1:9" ht="30" hidden="1" customHeight="1">
      <c r="A49" s="586" t="s">
        <v>12</v>
      </c>
      <c r="B49" s="586"/>
      <c r="C49" s="586"/>
      <c r="D49" s="13" t="s">
        <v>141</v>
      </c>
      <c r="E49" s="564"/>
      <c r="F49" s="564"/>
      <c r="G49" s="564"/>
      <c r="H49" s="564"/>
      <c r="I49" s="564"/>
    </row>
    <row r="50" spans="1:9" hidden="1">
      <c r="A50" s="565"/>
      <c r="B50" s="565"/>
      <c r="C50" s="565"/>
      <c r="D50" s="565"/>
      <c r="E50" s="565"/>
      <c r="F50" s="565"/>
      <c r="G50" s="565"/>
      <c r="H50" s="565"/>
      <c r="I50" s="565"/>
    </row>
    <row r="51" spans="1:9" ht="21" hidden="1" customHeight="1">
      <c r="A51" s="566" t="s">
        <v>297</v>
      </c>
      <c r="B51" s="567"/>
      <c r="C51" s="567"/>
      <c r="D51" s="567"/>
      <c r="E51" s="567"/>
      <c r="F51" s="567"/>
      <c r="G51" s="567"/>
      <c r="H51" s="567"/>
      <c r="I51" s="568"/>
    </row>
    <row r="52" spans="1:9" hidden="1">
      <c r="A52" s="569" t="s">
        <v>9</v>
      </c>
      <c r="B52" s="569"/>
      <c r="C52" s="569"/>
      <c r="D52" s="17" t="s">
        <v>148</v>
      </c>
      <c r="E52" s="569" t="s">
        <v>11</v>
      </c>
      <c r="F52" s="569"/>
      <c r="G52" s="569"/>
      <c r="H52" s="569"/>
      <c r="I52" s="569"/>
    </row>
    <row r="53" spans="1:9" ht="145.5" hidden="1" customHeight="1">
      <c r="A53" s="582" t="s">
        <v>153</v>
      </c>
      <c r="B53" s="583"/>
      <c r="C53" s="584"/>
      <c r="D53" s="13" t="s">
        <v>10</v>
      </c>
      <c r="E53" s="585"/>
      <c r="F53" s="585"/>
      <c r="G53" s="585"/>
      <c r="H53" s="585"/>
      <c r="I53" s="585"/>
    </row>
    <row r="54" spans="1:9" ht="36" hidden="1" customHeight="1">
      <c r="A54" s="555" t="s">
        <v>149</v>
      </c>
      <c r="B54" s="556"/>
      <c r="C54" s="557"/>
      <c r="D54" s="13" t="s">
        <v>10</v>
      </c>
      <c r="E54" s="564"/>
      <c r="F54" s="564"/>
      <c r="G54" s="564"/>
      <c r="H54" s="564"/>
      <c r="I54" s="564"/>
    </row>
    <row r="55" spans="1:9" ht="159.94999999999999" hidden="1" customHeight="1">
      <c r="A55" s="598" t="s">
        <v>231</v>
      </c>
      <c r="B55" s="604"/>
      <c r="C55" s="605"/>
      <c r="D55" s="13" t="s">
        <v>140</v>
      </c>
      <c r="E55" s="564"/>
      <c r="F55" s="564"/>
      <c r="G55" s="564"/>
      <c r="H55" s="564"/>
      <c r="I55" s="564"/>
    </row>
    <row r="56" spans="1:9" ht="38.25" hidden="1" customHeight="1">
      <c r="A56" s="555" t="s">
        <v>150</v>
      </c>
      <c r="B56" s="556"/>
      <c r="C56" s="557"/>
      <c r="D56" s="13" t="s">
        <v>10</v>
      </c>
      <c r="E56" s="599"/>
      <c r="F56" s="600"/>
      <c r="G56" s="600"/>
      <c r="H56" s="600"/>
      <c r="I56" s="601"/>
    </row>
    <row r="57" spans="1:9" ht="47.45" hidden="1" customHeight="1">
      <c r="A57" s="555" t="s">
        <v>151</v>
      </c>
      <c r="B57" s="556"/>
      <c r="C57" s="557"/>
      <c r="D57" s="13" t="s">
        <v>10</v>
      </c>
      <c r="E57" s="599"/>
      <c r="F57" s="600"/>
      <c r="G57" s="600"/>
      <c r="H57" s="600"/>
      <c r="I57" s="601"/>
    </row>
    <row r="58" spans="1:9" ht="34.5" hidden="1" customHeight="1">
      <c r="A58" s="598" t="s">
        <v>152</v>
      </c>
      <c r="B58" s="556"/>
      <c r="C58" s="557"/>
      <c r="D58" s="13" t="s">
        <v>10</v>
      </c>
      <c r="E58" s="599"/>
      <c r="F58" s="600"/>
      <c r="G58" s="600"/>
      <c r="H58" s="600"/>
      <c r="I58" s="601"/>
    </row>
    <row r="59" spans="1:9" hidden="1">
      <c r="A59" s="603"/>
      <c r="B59" s="603"/>
      <c r="C59" s="603"/>
      <c r="D59" s="603"/>
      <c r="E59" s="603"/>
      <c r="F59" s="603"/>
      <c r="G59" s="603"/>
      <c r="H59" s="603"/>
      <c r="I59" s="603"/>
    </row>
    <row r="60" spans="1:9" ht="24.95" hidden="1" customHeight="1">
      <c r="A60" s="602" t="s">
        <v>154</v>
      </c>
      <c r="B60" s="567"/>
      <c r="C60" s="567"/>
      <c r="D60" s="567"/>
      <c r="E60" s="567"/>
      <c r="F60" s="567"/>
      <c r="G60" s="567"/>
      <c r="H60" s="567"/>
      <c r="I60" s="568"/>
    </row>
    <row r="61" spans="1:9" hidden="1">
      <c r="A61" s="569" t="s">
        <v>9</v>
      </c>
      <c r="B61" s="569"/>
      <c r="C61" s="569"/>
      <c r="D61" s="17" t="s">
        <v>148</v>
      </c>
      <c r="E61" s="569" t="s">
        <v>11</v>
      </c>
      <c r="F61" s="569"/>
      <c r="G61" s="569"/>
      <c r="H61" s="569"/>
      <c r="I61" s="569"/>
    </row>
    <row r="62" spans="1:9" hidden="1">
      <c r="A62" s="606" t="s">
        <v>155</v>
      </c>
      <c r="B62" s="606"/>
      <c r="C62" s="606"/>
      <c r="D62" s="13" t="s">
        <v>141</v>
      </c>
      <c r="E62" s="564"/>
      <c r="F62" s="564"/>
      <c r="G62" s="564"/>
      <c r="H62" s="564"/>
      <c r="I62" s="564"/>
    </row>
    <row r="63" spans="1:9" ht="21.95" hidden="1" customHeight="1">
      <c r="A63" s="606" t="s">
        <v>156</v>
      </c>
      <c r="B63" s="606"/>
      <c r="C63" s="606"/>
      <c r="D63" s="13" t="s">
        <v>141</v>
      </c>
      <c r="E63" s="564"/>
      <c r="F63" s="564"/>
      <c r="G63" s="564"/>
      <c r="H63" s="564"/>
      <c r="I63" s="564"/>
    </row>
    <row r="64" spans="1:9" ht="23.45" hidden="1" customHeight="1">
      <c r="A64" s="606" t="s">
        <v>157</v>
      </c>
      <c r="B64" s="606"/>
      <c r="C64" s="606"/>
      <c r="D64" s="13" t="s">
        <v>141</v>
      </c>
      <c r="E64" s="564"/>
      <c r="F64" s="564"/>
      <c r="G64" s="564"/>
      <c r="H64" s="564"/>
      <c r="I64" s="564"/>
    </row>
    <row r="65" spans="1:9" ht="19.5" hidden="1" customHeight="1">
      <c r="A65" s="606" t="s">
        <v>158</v>
      </c>
      <c r="B65" s="606"/>
      <c r="C65" s="606"/>
      <c r="D65" s="13" t="s">
        <v>141</v>
      </c>
      <c r="E65" s="564"/>
      <c r="F65" s="564"/>
      <c r="G65" s="564"/>
      <c r="H65" s="564"/>
      <c r="I65" s="564"/>
    </row>
    <row r="66" spans="1:9" ht="34.5" hidden="1" customHeight="1">
      <c r="A66" s="606" t="s">
        <v>159</v>
      </c>
      <c r="B66" s="606"/>
      <c r="C66" s="606"/>
      <c r="D66" s="13" t="s">
        <v>141</v>
      </c>
      <c r="E66" s="564"/>
      <c r="F66" s="564"/>
      <c r="G66" s="564"/>
      <c r="H66" s="564"/>
      <c r="I66" s="564"/>
    </row>
    <row r="67" spans="1:9" hidden="1">
      <c r="A67" s="586" t="s">
        <v>160</v>
      </c>
      <c r="B67" s="606"/>
      <c r="C67" s="606"/>
      <c r="D67" s="13" t="s">
        <v>141</v>
      </c>
      <c r="E67" s="564"/>
      <c r="F67" s="564"/>
      <c r="G67" s="564"/>
      <c r="H67" s="564"/>
      <c r="I67" s="564"/>
    </row>
    <row r="68" spans="1:9" ht="28.5" hidden="1" customHeight="1">
      <c r="A68" s="606" t="s">
        <v>232</v>
      </c>
      <c r="B68" s="606"/>
      <c r="C68" s="606"/>
      <c r="D68" s="13" t="s">
        <v>10</v>
      </c>
      <c r="E68" s="599"/>
      <c r="F68" s="600"/>
      <c r="G68" s="600"/>
      <c r="H68" s="600"/>
      <c r="I68" s="601"/>
    </row>
    <row r="69" spans="1:9" hidden="1">
      <c r="A69" s="608"/>
      <c r="B69" s="608"/>
      <c r="C69" s="608"/>
      <c r="D69" s="608"/>
      <c r="E69" s="608"/>
      <c r="F69" s="608"/>
      <c r="G69" s="608"/>
      <c r="H69" s="608"/>
      <c r="I69" s="608"/>
    </row>
    <row r="70" spans="1:9" ht="23.25" hidden="1" customHeight="1">
      <c r="A70" s="602" t="s">
        <v>299</v>
      </c>
      <c r="B70" s="567"/>
      <c r="C70" s="567"/>
      <c r="D70" s="567"/>
      <c r="E70" s="567"/>
      <c r="F70" s="567"/>
      <c r="G70" s="567"/>
      <c r="H70" s="567"/>
      <c r="I70" s="568"/>
    </row>
    <row r="71" spans="1:9" hidden="1">
      <c r="A71" s="569" t="s">
        <v>9</v>
      </c>
      <c r="B71" s="569"/>
      <c r="C71" s="569"/>
      <c r="D71" s="17" t="s">
        <v>148</v>
      </c>
      <c r="E71" s="569" t="s">
        <v>11</v>
      </c>
      <c r="F71" s="569"/>
      <c r="G71" s="569"/>
      <c r="H71" s="569"/>
      <c r="I71" s="569"/>
    </row>
    <row r="72" spans="1:9" ht="69" hidden="1" customHeight="1">
      <c r="A72" s="606" t="s">
        <v>161</v>
      </c>
      <c r="B72" s="606"/>
      <c r="C72" s="606"/>
      <c r="D72" s="13" t="s">
        <v>141</v>
      </c>
      <c r="E72" s="564"/>
      <c r="F72" s="564"/>
      <c r="G72" s="564"/>
      <c r="H72" s="564"/>
      <c r="I72" s="564"/>
    </row>
    <row r="73" spans="1:9" hidden="1">
      <c r="A73" s="607"/>
      <c r="B73" s="607"/>
      <c r="C73" s="607"/>
      <c r="D73" s="607"/>
      <c r="E73" s="607"/>
      <c r="F73" s="607"/>
      <c r="G73" s="607"/>
      <c r="H73" s="607"/>
      <c r="I73" s="607"/>
    </row>
    <row r="74" spans="1:9" ht="26.25" hidden="1" customHeight="1">
      <c r="A74" s="602" t="s">
        <v>300</v>
      </c>
      <c r="B74" s="567"/>
      <c r="C74" s="567"/>
      <c r="D74" s="567"/>
      <c r="E74" s="567"/>
      <c r="F74" s="567"/>
      <c r="G74" s="567"/>
      <c r="H74" s="567"/>
      <c r="I74" s="568"/>
    </row>
    <row r="75" spans="1:9" hidden="1">
      <c r="A75" s="569" t="s">
        <v>9</v>
      </c>
      <c r="B75" s="569"/>
      <c r="C75" s="569"/>
      <c r="D75" s="17" t="s">
        <v>148</v>
      </c>
      <c r="E75" s="569" t="s">
        <v>11</v>
      </c>
      <c r="F75" s="569"/>
      <c r="G75" s="569"/>
      <c r="H75" s="569"/>
      <c r="I75" s="569"/>
    </row>
    <row r="76" spans="1:9" ht="44.25" hidden="1" customHeight="1">
      <c r="A76" s="606" t="s">
        <v>162</v>
      </c>
      <c r="B76" s="606"/>
      <c r="C76" s="606"/>
      <c r="D76" s="13" t="s">
        <v>141</v>
      </c>
      <c r="E76" s="599"/>
      <c r="F76" s="600"/>
      <c r="G76" s="600"/>
      <c r="H76" s="600"/>
      <c r="I76" s="601"/>
    </row>
    <row r="77" spans="1:9" ht="29.25" hidden="1" customHeight="1">
      <c r="A77" s="606" t="s">
        <v>163</v>
      </c>
      <c r="B77" s="606"/>
      <c r="C77" s="606"/>
      <c r="D77" s="13" t="s">
        <v>141</v>
      </c>
      <c r="E77" s="599"/>
      <c r="F77" s="600"/>
      <c r="G77" s="600"/>
      <c r="H77" s="600"/>
      <c r="I77" s="601"/>
    </row>
    <row r="78" spans="1:9" hidden="1">
      <c r="A78" s="608"/>
      <c r="B78" s="608"/>
      <c r="C78" s="608"/>
      <c r="D78" s="608"/>
      <c r="E78" s="608"/>
      <c r="F78" s="608"/>
      <c r="G78" s="608"/>
      <c r="H78" s="608"/>
      <c r="I78" s="608"/>
    </row>
    <row r="79" spans="1:9" ht="26.25" hidden="1" customHeight="1">
      <c r="A79" s="602" t="s">
        <v>301</v>
      </c>
      <c r="B79" s="567"/>
      <c r="C79" s="567"/>
      <c r="D79" s="567"/>
      <c r="E79" s="567"/>
      <c r="F79" s="567"/>
      <c r="G79" s="567"/>
      <c r="H79" s="567"/>
      <c r="I79" s="568"/>
    </row>
    <row r="80" spans="1:9" hidden="1">
      <c r="A80" s="569" t="s">
        <v>9</v>
      </c>
      <c r="B80" s="569"/>
      <c r="C80" s="569"/>
      <c r="D80" s="17" t="s">
        <v>148</v>
      </c>
      <c r="E80" s="569" t="s">
        <v>11</v>
      </c>
      <c r="F80" s="569"/>
      <c r="G80" s="569"/>
      <c r="H80" s="569"/>
      <c r="I80" s="569"/>
    </row>
    <row r="81" spans="1:9" ht="45.75" hidden="1" customHeight="1">
      <c r="A81" s="606" t="s">
        <v>164</v>
      </c>
      <c r="B81" s="606"/>
      <c r="C81" s="606"/>
      <c r="D81" s="13" t="s">
        <v>141</v>
      </c>
      <c r="E81" s="564"/>
      <c r="F81" s="564"/>
      <c r="G81" s="564"/>
      <c r="H81" s="564"/>
      <c r="I81" s="564"/>
    </row>
    <row r="82" spans="1:9" hidden="1">
      <c r="A82" s="606" t="s">
        <v>165</v>
      </c>
      <c r="B82" s="606"/>
      <c r="C82" s="606"/>
      <c r="D82" s="13" t="s">
        <v>141</v>
      </c>
      <c r="E82" s="564"/>
      <c r="F82" s="564"/>
      <c r="G82" s="564"/>
      <c r="H82" s="564"/>
      <c r="I82" s="564"/>
    </row>
    <row r="83" spans="1:9" ht="18.95" hidden="1" customHeight="1">
      <c r="A83" s="606" t="s">
        <v>166</v>
      </c>
      <c r="B83" s="606"/>
      <c r="C83" s="606"/>
      <c r="D83" s="13" t="s">
        <v>141</v>
      </c>
      <c r="E83" s="564"/>
      <c r="F83" s="564"/>
      <c r="G83" s="564"/>
      <c r="H83" s="564"/>
      <c r="I83" s="564"/>
    </row>
    <row r="84" spans="1:9" ht="27" hidden="1" customHeight="1">
      <c r="A84" s="606" t="s">
        <v>167</v>
      </c>
      <c r="B84" s="606"/>
      <c r="C84" s="606"/>
      <c r="D84" s="13" t="s">
        <v>141</v>
      </c>
      <c r="E84" s="564"/>
      <c r="F84" s="564"/>
      <c r="G84" s="564"/>
      <c r="H84" s="564"/>
      <c r="I84" s="564"/>
    </row>
    <row r="85" spans="1:9" hidden="1">
      <c r="A85" s="607"/>
      <c r="B85" s="607"/>
      <c r="C85" s="607"/>
      <c r="D85" s="607"/>
      <c r="E85" s="607"/>
      <c r="F85" s="607"/>
      <c r="G85" s="607"/>
      <c r="H85" s="607"/>
      <c r="I85" s="607"/>
    </row>
    <row r="86" spans="1:9" ht="30" hidden="1" customHeight="1">
      <c r="A86" s="602" t="s">
        <v>302</v>
      </c>
      <c r="B86" s="567"/>
      <c r="C86" s="567"/>
      <c r="D86" s="567"/>
      <c r="E86" s="567"/>
      <c r="F86" s="567"/>
      <c r="G86" s="567"/>
      <c r="H86" s="567"/>
      <c r="I86" s="568"/>
    </row>
    <row r="87" spans="1:9" hidden="1">
      <c r="A87" s="569" t="s">
        <v>9</v>
      </c>
      <c r="B87" s="569"/>
      <c r="C87" s="569"/>
      <c r="D87" s="17" t="s">
        <v>148</v>
      </c>
      <c r="E87" s="569" t="s">
        <v>11</v>
      </c>
      <c r="F87" s="569"/>
      <c r="G87" s="569"/>
      <c r="H87" s="569"/>
      <c r="I87" s="569"/>
    </row>
    <row r="88" spans="1:9" ht="20.25" hidden="1" customHeight="1">
      <c r="A88" s="606" t="s">
        <v>170</v>
      </c>
      <c r="B88" s="606"/>
      <c r="C88" s="606"/>
      <c r="D88" s="13" t="s">
        <v>141</v>
      </c>
      <c r="E88" s="564"/>
      <c r="F88" s="564"/>
      <c r="G88" s="564"/>
      <c r="H88" s="564"/>
      <c r="I88" s="564"/>
    </row>
    <row r="89" spans="1:9" ht="26.45" hidden="1" customHeight="1">
      <c r="A89" s="606" t="s">
        <v>171</v>
      </c>
      <c r="B89" s="606"/>
      <c r="C89" s="606"/>
      <c r="D89" s="13" t="s">
        <v>141</v>
      </c>
      <c r="E89" s="564"/>
      <c r="F89" s="564"/>
      <c r="G89" s="564"/>
      <c r="H89" s="564"/>
      <c r="I89" s="564"/>
    </row>
    <row r="90" spans="1:9" ht="21.75" hidden="1" customHeight="1">
      <c r="A90" s="606" t="s">
        <v>172</v>
      </c>
      <c r="B90" s="606"/>
      <c r="C90" s="606"/>
      <c r="D90" s="13" t="s">
        <v>141</v>
      </c>
      <c r="E90" s="564"/>
      <c r="F90" s="564"/>
      <c r="G90" s="564"/>
      <c r="H90" s="564"/>
      <c r="I90" s="564"/>
    </row>
    <row r="91" spans="1:9" hidden="1">
      <c r="A91" s="607"/>
      <c r="B91" s="607"/>
      <c r="C91" s="607"/>
      <c r="D91" s="607"/>
      <c r="E91" s="607"/>
      <c r="F91" s="607"/>
      <c r="G91" s="607"/>
      <c r="H91" s="607"/>
      <c r="I91" s="607"/>
    </row>
    <row r="92" spans="1:9" ht="26.45" hidden="1" customHeight="1">
      <c r="A92" s="602" t="s">
        <v>303</v>
      </c>
      <c r="B92" s="567"/>
      <c r="C92" s="567"/>
      <c r="D92" s="567"/>
      <c r="E92" s="567"/>
      <c r="F92" s="567"/>
      <c r="G92" s="567"/>
      <c r="H92" s="567"/>
      <c r="I92" s="568"/>
    </row>
    <row r="93" spans="1:9" hidden="1">
      <c r="A93" s="569" t="s">
        <v>9</v>
      </c>
      <c r="B93" s="569"/>
      <c r="C93" s="569"/>
      <c r="D93" s="17" t="s">
        <v>148</v>
      </c>
      <c r="E93" s="569" t="s">
        <v>11</v>
      </c>
      <c r="F93" s="569"/>
      <c r="G93" s="569"/>
      <c r="H93" s="569"/>
      <c r="I93" s="569"/>
    </row>
    <row r="94" spans="1:9" hidden="1">
      <c r="A94" s="606" t="s">
        <v>173</v>
      </c>
      <c r="B94" s="606"/>
      <c r="C94" s="606"/>
      <c r="D94" s="13" t="s">
        <v>141</v>
      </c>
      <c r="E94" s="564"/>
      <c r="F94" s="564"/>
      <c r="G94" s="564"/>
      <c r="H94" s="564"/>
      <c r="I94" s="564"/>
    </row>
    <row r="95" spans="1:9" ht="27.75" hidden="1" customHeight="1">
      <c r="A95" s="606" t="s">
        <v>174</v>
      </c>
      <c r="B95" s="606"/>
      <c r="C95" s="606"/>
      <c r="D95" s="13" t="s">
        <v>141</v>
      </c>
      <c r="E95" s="564"/>
      <c r="F95" s="564"/>
      <c r="G95" s="564"/>
      <c r="H95" s="564"/>
      <c r="I95" s="564"/>
    </row>
    <row r="96" spans="1:9" ht="29.25" hidden="1" customHeight="1">
      <c r="A96" s="606" t="s">
        <v>175</v>
      </c>
      <c r="B96" s="606"/>
      <c r="C96" s="606"/>
      <c r="D96" s="13" t="s">
        <v>141</v>
      </c>
      <c r="E96" s="564"/>
      <c r="F96" s="564"/>
      <c r="G96" s="564"/>
      <c r="H96" s="564"/>
      <c r="I96" s="564"/>
    </row>
    <row r="97" spans="1:9" hidden="1">
      <c r="A97" s="607"/>
      <c r="B97" s="607"/>
      <c r="C97" s="607"/>
      <c r="D97" s="607"/>
      <c r="E97" s="607"/>
      <c r="F97" s="607"/>
      <c r="G97" s="607"/>
      <c r="H97" s="607"/>
      <c r="I97" s="607"/>
    </row>
    <row r="98" spans="1:9" ht="21" hidden="1" customHeight="1">
      <c r="A98" s="602" t="s">
        <v>304</v>
      </c>
      <c r="B98" s="567"/>
      <c r="C98" s="567"/>
      <c r="D98" s="567"/>
      <c r="E98" s="567"/>
      <c r="F98" s="567"/>
      <c r="G98" s="567"/>
      <c r="H98" s="567"/>
      <c r="I98" s="568"/>
    </row>
    <row r="99" spans="1:9" hidden="1">
      <c r="A99" s="569" t="s">
        <v>9</v>
      </c>
      <c r="B99" s="569"/>
      <c r="C99" s="569"/>
      <c r="D99" s="25" t="s">
        <v>148</v>
      </c>
      <c r="E99" s="569" t="s">
        <v>11</v>
      </c>
      <c r="F99" s="569"/>
      <c r="G99" s="569"/>
      <c r="H99" s="569"/>
      <c r="I99" s="569"/>
    </row>
    <row r="100" spans="1:9" ht="76.5" hidden="1" customHeight="1">
      <c r="A100" s="586" t="s">
        <v>233</v>
      </c>
      <c r="B100" s="606"/>
      <c r="C100" s="606"/>
      <c r="D100" s="13" t="s">
        <v>141</v>
      </c>
      <c r="E100" s="564"/>
      <c r="F100" s="564"/>
      <c r="G100" s="564"/>
      <c r="H100" s="564"/>
      <c r="I100" s="564"/>
    </row>
    <row r="101" spans="1:9" ht="46.5" hidden="1" customHeight="1">
      <c r="A101" s="586" t="s">
        <v>234</v>
      </c>
      <c r="B101" s="606"/>
      <c r="C101" s="606"/>
      <c r="D101" s="13" t="s">
        <v>141</v>
      </c>
      <c r="E101" s="564"/>
      <c r="F101" s="564"/>
      <c r="G101" s="564"/>
      <c r="H101" s="564"/>
      <c r="I101" s="564"/>
    </row>
    <row r="102" spans="1:9" ht="9.9499999999999993" hidden="1" customHeight="1">
      <c r="A102" s="27"/>
      <c r="B102" s="26"/>
      <c r="C102" s="26"/>
      <c r="D102" s="14"/>
      <c r="E102" s="18"/>
      <c r="F102" s="18"/>
      <c r="G102" s="18"/>
      <c r="H102" s="18"/>
      <c r="I102" s="18"/>
    </row>
    <row r="103" spans="1:9" ht="39.950000000000003" hidden="1" customHeight="1">
      <c r="A103" s="602" t="s">
        <v>305</v>
      </c>
      <c r="B103" s="567"/>
      <c r="C103" s="567"/>
      <c r="D103" s="567"/>
      <c r="E103" s="567"/>
      <c r="F103" s="567"/>
      <c r="G103" s="567"/>
      <c r="H103" s="567"/>
      <c r="I103" s="568"/>
    </row>
    <row r="104" spans="1:9" ht="9.9499999999999993" hidden="1" customHeight="1">
      <c r="A104" s="569" t="s">
        <v>9</v>
      </c>
      <c r="B104" s="569"/>
      <c r="C104" s="569"/>
      <c r="D104" s="25" t="s">
        <v>148</v>
      </c>
      <c r="E104" s="569" t="s">
        <v>11</v>
      </c>
      <c r="F104" s="569"/>
      <c r="G104" s="569"/>
      <c r="H104" s="569"/>
      <c r="I104" s="569"/>
    </row>
    <row r="105" spans="1:9" ht="33" hidden="1" customHeight="1">
      <c r="A105" s="586" t="s">
        <v>235</v>
      </c>
      <c r="B105" s="606"/>
      <c r="C105" s="606"/>
      <c r="D105" s="13" t="s">
        <v>141</v>
      </c>
      <c r="E105" s="564"/>
      <c r="F105" s="564"/>
      <c r="G105" s="564"/>
      <c r="H105" s="564"/>
      <c r="I105" s="564"/>
    </row>
    <row r="106" spans="1:9" ht="33" hidden="1" customHeight="1">
      <c r="A106" s="586" t="s">
        <v>236</v>
      </c>
      <c r="B106" s="606"/>
      <c r="C106" s="606"/>
      <c r="D106" s="13" t="s">
        <v>141</v>
      </c>
      <c r="E106" s="564"/>
      <c r="F106" s="564"/>
      <c r="G106" s="564"/>
      <c r="H106" s="564"/>
      <c r="I106" s="564"/>
    </row>
    <row r="107" spans="1:9" ht="9.9499999999999993" hidden="1" customHeight="1">
      <c r="A107" s="610"/>
      <c r="B107" s="610"/>
      <c r="C107" s="610"/>
      <c r="D107" s="610"/>
      <c r="E107" s="610"/>
      <c r="F107" s="610"/>
      <c r="G107" s="610"/>
      <c r="H107" s="610"/>
      <c r="I107" s="610"/>
    </row>
    <row r="108" spans="1:9" ht="21" hidden="1" customHeight="1">
      <c r="A108" s="602" t="s">
        <v>306</v>
      </c>
      <c r="B108" s="567"/>
      <c r="C108" s="567"/>
      <c r="D108" s="567"/>
      <c r="E108" s="567"/>
      <c r="F108" s="567"/>
      <c r="G108" s="567"/>
      <c r="H108" s="567"/>
      <c r="I108" s="568"/>
    </row>
    <row r="109" spans="1:9" hidden="1">
      <c r="A109" s="569" t="s">
        <v>9</v>
      </c>
      <c r="B109" s="569"/>
      <c r="C109" s="569"/>
      <c r="D109" s="25" t="s">
        <v>148</v>
      </c>
      <c r="E109" s="569" t="s">
        <v>11</v>
      </c>
      <c r="F109" s="569"/>
      <c r="G109" s="569"/>
      <c r="H109" s="569"/>
      <c r="I109" s="569"/>
    </row>
    <row r="110" spans="1:9" ht="28.5" hidden="1" customHeight="1">
      <c r="A110" s="586" t="s">
        <v>237</v>
      </c>
      <c r="B110" s="586"/>
      <c r="C110" s="586"/>
      <c r="D110" s="13" t="s">
        <v>141</v>
      </c>
      <c r="E110" s="564"/>
      <c r="F110" s="564"/>
      <c r="G110" s="564"/>
      <c r="H110" s="564"/>
      <c r="I110" s="564"/>
    </row>
    <row r="111" spans="1:9" hidden="1">
      <c r="A111" s="609"/>
      <c r="B111" s="609"/>
      <c r="C111" s="609"/>
      <c r="D111" s="609"/>
      <c r="E111" s="609"/>
      <c r="F111" s="609"/>
      <c r="G111" s="609"/>
      <c r="H111" s="19"/>
      <c r="I111" s="19"/>
    </row>
    <row r="112" spans="1:9" ht="24.95" hidden="1" customHeight="1">
      <c r="A112" s="602" t="s">
        <v>307</v>
      </c>
      <c r="B112" s="567"/>
      <c r="C112" s="567"/>
      <c r="D112" s="567"/>
      <c r="E112" s="567"/>
      <c r="F112" s="567"/>
      <c r="G112" s="567"/>
      <c r="H112" s="567"/>
      <c r="I112" s="568"/>
    </row>
    <row r="113" spans="1:9" hidden="1">
      <c r="A113" s="569" t="s">
        <v>9</v>
      </c>
      <c r="B113" s="569"/>
      <c r="C113" s="569"/>
      <c r="D113" s="25" t="s">
        <v>148</v>
      </c>
      <c r="E113" s="569" t="s">
        <v>11</v>
      </c>
      <c r="F113" s="569"/>
      <c r="G113" s="569"/>
      <c r="H113" s="569"/>
      <c r="I113" s="569"/>
    </row>
    <row r="114" spans="1:9" ht="21.95" hidden="1" customHeight="1">
      <c r="A114" s="586" t="s">
        <v>13</v>
      </c>
      <c r="B114" s="586"/>
      <c r="C114" s="586"/>
      <c r="D114" s="13" t="s">
        <v>141</v>
      </c>
      <c r="E114" s="564"/>
      <c r="F114" s="564"/>
      <c r="G114" s="564"/>
      <c r="H114" s="564"/>
      <c r="I114" s="564"/>
    </row>
    <row r="115" spans="1:9" hidden="1">
      <c r="A115" s="609"/>
      <c r="B115" s="609"/>
      <c r="C115" s="609"/>
      <c r="D115" s="609"/>
      <c r="E115" s="609"/>
      <c r="F115" s="609"/>
      <c r="G115" s="609"/>
      <c r="H115" s="19"/>
      <c r="I115" s="19"/>
    </row>
    <row r="116" spans="1:9" ht="21.95" hidden="1" customHeight="1">
      <c r="A116" s="602" t="s">
        <v>308</v>
      </c>
      <c r="B116" s="567"/>
      <c r="C116" s="567"/>
      <c r="D116" s="567"/>
      <c r="E116" s="567"/>
      <c r="F116" s="567"/>
      <c r="G116" s="567"/>
      <c r="H116" s="567"/>
      <c r="I116" s="568"/>
    </row>
    <row r="117" spans="1:9" hidden="1">
      <c r="A117" s="569" t="s">
        <v>9</v>
      </c>
      <c r="B117" s="569"/>
      <c r="C117" s="569"/>
      <c r="D117" s="25" t="s">
        <v>148</v>
      </c>
      <c r="E117" s="569" t="s">
        <v>11</v>
      </c>
      <c r="F117" s="569"/>
      <c r="G117" s="569"/>
      <c r="H117" s="569"/>
      <c r="I117" s="569"/>
    </row>
    <row r="118" spans="1:9" ht="26.25" hidden="1" customHeight="1">
      <c r="A118" s="586" t="s">
        <v>14</v>
      </c>
      <c r="B118" s="586"/>
      <c r="C118" s="586"/>
      <c r="D118" s="13" t="s">
        <v>141</v>
      </c>
      <c r="E118" s="564"/>
      <c r="F118" s="564"/>
      <c r="G118" s="564"/>
      <c r="H118" s="564"/>
      <c r="I118" s="564"/>
    </row>
    <row r="119" spans="1:9" ht="12.95" hidden="1" customHeight="1">
      <c r="A119" s="611"/>
      <c r="B119" s="611"/>
      <c r="C119" s="611"/>
      <c r="D119" s="611"/>
      <c r="E119" s="611"/>
      <c r="F119" s="611"/>
      <c r="G119" s="611"/>
      <c r="H119" s="611"/>
      <c r="I119" s="611"/>
    </row>
    <row r="120" spans="1:9" ht="33" hidden="1" customHeight="1">
      <c r="A120" s="612" t="s">
        <v>15</v>
      </c>
      <c r="B120" s="567"/>
      <c r="C120" s="567"/>
      <c r="D120" s="567"/>
      <c r="E120" s="567"/>
      <c r="F120" s="567"/>
      <c r="G120" s="567"/>
      <c r="H120" s="567"/>
      <c r="I120" s="568"/>
    </row>
    <row r="121" spans="1:9" hidden="1">
      <c r="A121" s="569" t="s">
        <v>9</v>
      </c>
      <c r="B121" s="569"/>
      <c r="C121" s="569"/>
      <c r="D121" s="25" t="s">
        <v>148</v>
      </c>
      <c r="E121" s="569" t="s">
        <v>11</v>
      </c>
      <c r="F121" s="569"/>
      <c r="G121" s="569"/>
      <c r="H121" s="569"/>
      <c r="I121" s="569"/>
    </row>
    <row r="122" spans="1:9" ht="26.25" hidden="1" customHeight="1">
      <c r="A122" s="606" t="s">
        <v>168</v>
      </c>
      <c r="B122" s="606"/>
      <c r="C122" s="606"/>
      <c r="D122" s="28" t="s">
        <v>141</v>
      </c>
      <c r="E122" s="564"/>
      <c r="F122" s="564"/>
      <c r="G122" s="564"/>
      <c r="H122" s="564"/>
      <c r="I122" s="564"/>
    </row>
    <row r="123" spans="1:9" ht="64.5" hidden="1" customHeight="1">
      <c r="A123" s="606" t="s">
        <v>169</v>
      </c>
      <c r="B123" s="606"/>
      <c r="C123" s="606"/>
      <c r="D123" s="28" t="s">
        <v>141</v>
      </c>
      <c r="E123" s="564"/>
      <c r="F123" s="564"/>
      <c r="G123" s="564"/>
      <c r="H123" s="564"/>
      <c r="I123" s="564"/>
    </row>
    <row r="124" spans="1:9" ht="13.5" hidden="1" customHeight="1">
      <c r="A124" s="613"/>
      <c r="B124" s="613"/>
      <c r="C124" s="613"/>
      <c r="D124" s="613"/>
      <c r="E124" s="613"/>
      <c r="F124" s="613"/>
      <c r="G124" s="613"/>
      <c r="H124" s="613"/>
      <c r="I124" s="613"/>
    </row>
    <row r="125" spans="1:9" ht="21.95" hidden="1" customHeight="1">
      <c r="A125" s="614" t="s">
        <v>310</v>
      </c>
      <c r="B125" s="571"/>
      <c r="C125" s="571"/>
      <c r="D125" s="571"/>
      <c r="E125" s="571"/>
      <c r="F125" s="571"/>
      <c r="G125" s="571"/>
      <c r="H125" s="571"/>
      <c r="I125" s="572"/>
    </row>
    <row r="126" spans="1:9" ht="8.4499999999999993" hidden="1" customHeight="1">
      <c r="A126" s="615"/>
      <c r="B126" s="615"/>
      <c r="C126" s="615"/>
      <c r="D126" s="615"/>
      <c r="E126" s="615"/>
      <c r="F126" s="615"/>
      <c r="G126" s="615"/>
      <c r="H126" s="615"/>
      <c r="I126" s="615"/>
    </row>
    <row r="127" spans="1:9" ht="12.95" hidden="1" customHeight="1">
      <c r="A127" s="563" t="s">
        <v>309</v>
      </c>
      <c r="B127" s="563"/>
      <c r="C127" s="563"/>
      <c r="D127" s="563"/>
      <c r="E127" s="563"/>
      <c r="F127" s="563"/>
      <c r="G127" s="563"/>
      <c r="H127" s="563"/>
      <c r="I127" s="563"/>
    </row>
    <row r="128" spans="1:9" ht="7.5" hidden="1" customHeight="1">
      <c r="A128" s="616"/>
      <c r="B128" s="616"/>
      <c r="C128" s="616"/>
      <c r="D128" s="616"/>
      <c r="E128" s="616"/>
      <c r="F128" s="616"/>
      <c r="G128" s="616"/>
      <c r="H128" s="616"/>
      <c r="I128" s="616"/>
    </row>
    <row r="129" spans="1:9" ht="18.95" hidden="1" customHeight="1">
      <c r="A129" s="602" t="s">
        <v>16</v>
      </c>
      <c r="B129" s="567"/>
      <c r="C129" s="567"/>
      <c r="D129" s="567"/>
      <c r="E129" s="567"/>
      <c r="F129" s="567"/>
      <c r="G129" s="567"/>
      <c r="H129" s="567"/>
      <c r="I129" s="568"/>
    </row>
    <row r="130" spans="1:9" hidden="1">
      <c r="A130" s="569" t="s">
        <v>9</v>
      </c>
      <c r="B130" s="569"/>
      <c r="C130" s="569"/>
      <c r="D130" s="25" t="s">
        <v>148</v>
      </c>
      <c r="E130" s="569" t="s">
        <v>11</v>
      </c>
      <c r="F130" s="569"/>
      <c r="G130" s="569"/>
      <c r="H130" s="569"/>
      <c r="I130" s="569"/>
    </row>
    <row r="131" spans="1:9" ht="26.25" hidden="1" customHeight="1">
      <c r="A131" s="586" t="s">
        <v>238</v>
      </c>
      <c r="B131" s="606"/>
      <c r="C131" s="606"/>
      <c r="D131" s="13" t="s">
        <v>141</v>
      </c>
      <c r="E131" s="599"/>
      <c r="F131" s="600"/>
      <c r="G131" s="600"/>
      <c r="H131" s="600"/>
      <c r="I131" s="601"/>
    </row>
    <row r="132" spans="1:9" ht="12.95" hidden="1" customHeight="1">
      <c r="A132" s="606" t="s">
        <v>176</v>
      </c>
      <c r="B132" s="606"/>
      <c r="C132" s="606"/>
      <c r="D132" s="13" t="s">
        <v>141</v>
      </c>
      <c r="E132" s="599"/>
      <c r="F132" s="600"/>
      <c r="G132" s="600"/>
      <c r="H132" s="600"/>
      <c r="I132" s="601"/>
    </row>
    <row r="133" spans="1:9" ht="12.95" hidden="1" customHeight="1">
      <c r="A133" s="606" t="s">
        <v>177</v>
      </c>
      <c r="B133" s="606"/>
      <c r="C133" s="606"/>
      <c r="D133" s="13" t="s">
        <v>141</v>
      </c>
      <c r="E133" s="599"/>
      <c r="F133" s="600"/>
      <c r="G133" s="600"/>
      <c r="H133" s="600"/>
      <c r="I133" s="601"/>
    </row>
    <row r="134" spans="1:9" ht="12.95" hidden="1" customHeight="1">
      <c r="A134" s="606" t="s">
        <v>178</v>
      </c>
      <c r="B134" s="606"/>
      <c r="C134" s="606"/>
      <c r="D134" s="13" t="s">
        <v>141</v>
      </c>
      <c r="E134" s="599"/>
      <c r="F134" s="600"/>
      <c r="G134" s="600"/>
      <c r="H134" s="600"/>
      <c r="I134" s="601"/>
    </row>
    <row r="135" spans="1:9" ht="12.95" hidden="1" customHeight="1">
      <c r="A135" s="606" t="s">
        <v>179</v>
      </c>
      <c r="B135" s="606"/>
      <c r="C135" s="606"/>
      <c r="D135" s="13" t="s">
        <v>141</v>
      </c>
      <c r="E135" s="599"/>
      <c r="F135" s="600"/>
      <c r="G135" s="600"/>
      <c r="H135" s="600"/>
      <c r="I135" s="601"/>
    </row>
    <row r="136" spans="1:9" ht="12.95" hidden="1" customHeight="1">
      <c r="A136" s="606" t="s">
        <v>180</v>
      </c>
      <c r="B136" s="606"/>
      <c r="C136" s="606"/>
      <c r="D136" s="13" t="s">
        <v>141</v>
      </c>
      <c r="E136" s="599"/>
      <c r="F136" s="600"/>
      <c r="G136" s="600"/>
      <c r="H136" s="600"/>
      <c r="I136" s="601"/>
    </row>
    <row r="137" spans="1:9" ht="23.45" hidden="1" customHeight="1">
      <c r="A137" s="606" t="s">
        <v>181</v>
      </c>
      <c r="B137" s="606"/>
      <c r="C137" s="606"/>
      <c r="D137" s="13" t="s">
        <v>141</v>
      </c>
      <c r="E137" s="599"/>
      <c r="F137" s="600"/>
      <c r="G137" s="600"/>
      <c r="H137" s="600"/>
      <c r="I137" s="601"/>
    </row>
    <row r="138" spans="1:9" ht="12.95" hidden="1" customHeight="1">
      <c r="A138" s="606" t="s">
        <v>182</v>
      </c>
      <c r="B138" s="606"/>
      <c r="C138" s="606"/>
      <c r="D138" s="13" t="s">
        <v>141</v>
      </c>
      <c r="E138" s="564"/>
      <c r="F138" s="564"/>
      <c r="G138" s="564"/>
      <c r="H138" s="564"/>
      <c r="I138" s="564"/>
    </row>
    <row r="139" spans="1:9" ht="24.95" hidden="1" customHeight="1">
      <c r="A139" s="555" t="s">
        <v>183</v>
      </c>
      <c r="B139" s="556"/>
      <c r="C139" s="557"/>
      <c r="D139" s="13" t="s">
        <v>141</v>
      </c>
      <c r="E139" s="564"/>
      <c r="F139" s="564"/>
      <c r="G139" s="564"/>
      <c r="H139" s="564"/>
      <c r="I139" s="564"/>
    </row>
    <row r="140" spans="1:9" ht="12.95" hidden="1" customHeight="1">
      <c r="A140" s="555" t="s">
        <v>184</v>
      </c>
      <c r="B140" s="556"/>
      <c r="C140" s="557"/>
      <c r="D140" s="13" t="s">
        <v>141</v>
      </c>
      <c r="E140" s="599"/>
      <c r="F140" s="600"/>
      <c r="G140" s="600"/>
      <c r="H140" s="600"/>
      <c r="I140" s="601"/>
    </row>
    <row r="141" spans="1:9" hidden="1">
      <c r="A141" s="617"/>
      <c r="B141" s="617"/>
      <c r="C141" s="617"/>
      <c r="D141" s="617"/>
      <c r="E141" s="617"/>
      <c r="F141" s="617"/>
      <c r="G141" s="617"/>
      <c r="H141" s="617"/>
      <c r="I141" s="617"/>
    </row>
    <row r="142" spans="1:9" ht="31.5" hidden="1" customHeight="1">
      <c r="A142" s="602" t="s">
        <v>240</v>
      </c>
      <c r="B142" s="567"/>
      <c r="C142" s="567"/>
      <c r="D142" s="567"/>
      <c r="E142" s="567"/>
      <c r="F142" s="567"/>
      <c r="G142" s="567"/>
      <c r="H142" s="567"/>
      <c r="I142" s="568"/>
    </row>
    <row r="143" spans="1:9" hidden="1">
      <c r="A143" s="569" t="s">
        <v>9</v>
      </c>
      <c r="B143" s="569"/>
      <c r="C143" s="569"/>
      <c r="D143" s="25" t="s">
        <v>148</v>
      </c>
      <c r="E143" s="569" t="s">
        <v>11</v>
      </c>
      <c r="F143" s="569"/>
      <c r="G143" s="569"/>
      <c r="H143" s="569"/>
      <c r="I143" s="569"/>
    </row>
    <row r="144" spans="1:9" ht="35.450000000000003" hidden="1" customHeight="1">
      <c r="A144" s="606" t="s">
        <v>185</v>
      </c>
      <c r="B144" s="606"/>
      <c r="C144" s="606"/>
      <c r="D144" s="13" t="s">
        <v>141</v>
      </c>
      <c r="E144" s="564"/>
      <c r="F144" s="564"/>
      <c r="G144" s="564"/>
      <c r="H144" s="564"/>
      <c r="I144" s="564"/>
    </row>
    <row r="145" spans="1:9" ht="12.95" hidden="1" customHeight="1">
      <c r="A145" s="606" t="s">
        <v>186</v>
      </c>
      <c r="B145" s="606"/>
      <c r="C145" s="606"/>
      <c r="D145" s="13" t="s">
        <v>141</v>
      </c>
      <c r="E145" s="564"/>
      <c r="F145" s="564"/>
      <c r="G145" s="564"/>
      <c r="H145" s="564"/>
      <c r="I145" s="564"/>
    </row>
    <row r="146" spans="1:9" ht="12.95" hidden="1" customHeight="1">
      <c r="A146" s="606" t="s">
        <v>187</v>
      </c>
      <c r="B146" s="606"/>
      <c r="C146" s="606"/>
      <c r="D146" s="13" t="s">
        <v>141</v>
      </c>
      <c r="E146" s="564"/>
      <c r="F146" s="564"/>
      <c r="G146" s="564"/>
      <c r="H146" s="564"/>
      <c r="I146" s="564"/>
    </row>
    <row r="147" spans="1:9" ht="12.95" hidden="1" customHeight="1">
      <c r="A147" s="606" t="s">
        <v>188</v>
      </c>
      <c r="B147" s="606"/>
      <c r="C147" s="606"/>
      <c r="D147" s="13" t="s">
        <v>141</v>
      </c>
      <c r="E147" s="564"/>
      <c r="F147" s="564"/>
      <c r="G147" s="564"/>
      <c r="H147" s="564"/>
      <c r="I147" s="564"/>
    </row>
    <row r="148" spans="1:9" ht="12.95" hidden="1" customHeight="1">
      <c r="A148" s="606" t="s">
        <v>189</v>
      </c>
      <c r="B148" s="606"/>
      <c r="C148" s="606"/>
      <c r="D148" s="13" t="s">
        <v>141</v>
      </c>
      <c r="E148" s="564"/>
      <c r="F148" s="564"/>
      <c r="G148" s="564"/>
      <c r="H148" s="564"/>
      <c r="I148" s="564"/>
    </row>
    <row r="149" spans="1:9" ht="22.5" hidden="1" customHeight="1">
      <c r="A149" s="606" t="s">
        <v>190</v>
      </c>
      <c r="B149" s="606"/>
      <c r="C149" s="606"/>
      <c r="D149" s="13" t="s">
        <v>141</v>
      </c>
      <c r="E149" s="564"/>
      <c r="F149" s="564"/>
      <c r="G149" s="564"/>
      <c r="H149" s="564"/>
      <c r="I149" s="564"/>
    </row>
    <row r="150" spans="1:9" ht="22.5" hidden="1" customHeight="1">
      <c r="A150" s="606" t="s">
        <v>191</v>
      </c>
      <c r="B150" s="606"/>
      <c r="C150" s="606"/>
      <c r="D150" s="13" t="s">
        <v>141</v>
      </c>
      <c r="E150" s="564"/>
      <c r="F150" s="564"/>
      <c r="G150" s="564"/>
      <c r="H150" s="564"/>
      <c r="I150" s="564"/>
    </row>
    <row r="151" spans="1:9" ht="22.5" hidden="1" customHeight="1">
      <c r="A151" s="606" t="s">
        <v>192</v>
      </c>
      <c r="B151" s="606"/>
      <c r="C151" s="606"/>
      <c r="D151" s="13" t="s">
        <v>141</v>
      </c>
      <c r="E151" s="564"/>
      <c r="F151" s="564"/>
      <c r="G151" s="564"/>
      <c r="H151" s="564"/>
      <c r="I151" s="564"/>
    </row>
    <row r="152" spans="1:9" ht="22.5" hidden="1" customHeight="1">
      <c r="A152" s="606" t="s">
        <v>227</v>
      </c>
      <c r="B152" s="606"/>
      <c r="C152" s="606"/>
      <c r="D152" s="13" t="s">
        <v>141</v>
      </c>
      <c r="E152" s="564"/>
      <c r="F152" s="564"/>
      <c r="G152" s="564"/>
      <c r="H152" s="564"/>
      <c r="I152" s="564"/>
    </row>
    <row r="153" spans="1:9" ht="22.5" hidden="1" customHeight="1">
      <c r="A153" s="606" t="s">
        <v>193</v>
      </c>
      <c r="B153" s="606"/>
      <c r="C153" s="606"/>
      <c r="D153" s="13" t="s">
        <v>141</v>
      </c>
      <c r="E153" s="564"/>
      <c r="F153" s="564"/>
      <c r="G153" s="564"/>
      <c r="H153" s="564"/>
      <c r="I153" s="564"/>
    </row>
    <row r="154" spans="1:9" ht="22.5" hidden="1" customHeight="1">
      <c r="A154" s="606" t="s">
        <v>194</v>
      </c>
      <c r="B154" s="606"/>
      <c r="C154" s="606"/>
      <c r="D154" s="13" t="s">
        <v>141</v>
      </c>
      <c r="E154" s="564"/>
      <c r="F154" s="564"/>
      <c r="G154" s="564"/>
      <c r="H154" s="564"/>
      <c r="I154" s="564"/>
    </row>
    <row r="155" spans="1:9" ht="22.5" hidden="1" customHeight="1">
      <c r="A155" s="606" t="s">
        <v>195</v>
      </c>
      <c r="B155" s="606"/>
      <c r="C155" s="606"/>
      <c r="D155" s="13" t="s">
        <v>141</v>
      </c>
      <c r="E155" s="564"/>
      <c r="F155" s="564"/>
      <c r="G155" s="564"/>
      <c r="H155" s="564"/>
      <c r="I155" s="564"/>
    </row>
    <row r="156" spans="1:9" ht="22.5" hidden="1" customHeight="1">
      <c r="A156" s="606" t="s">
        <v>196</v>
      </c>
      <c r="B156" s="606"/>
      <c r="C156" s="606"/>
      <c r="D156" s="13" t="s">
        <v>141</v>
      </c>
      <c r="E156" s="564"/>
      <c r="F156" s="564"/>
      <c r="G156" s="564"/>
      <c r="H156" s="564"/>
      <c r="I156" s="564"/>
    </row>
    <row r="157" spans="1:9" ht="22.5" hidden="1" customHeight="1">
      <c r="A157" s="606" t="s">
        <v>197</v>
      </c>
      <c r="B157" s="606"/>
      <c r="C157" s="606"/>
      <c r="D157" s="13" t="s">
        <v>141</v>
      </c>
      <c r="E157" s="564"/>
      <c r="F157" s="564"/>
      <c r="G157" s="564"/>
      <c r="H157" s="564"/>
      <c r="I157" s="564"/>
    </row>
    <row r="158" spans="1:9" ht="22.5" hidden="1" customHeight="1">
      <c r="A158" s="606" t="s">
        <v>198</v>
      </c>
      <c r="B158" s="606"/>
      <c r="C158" s="606"/>
      <c r="D158" s="13" t="s">
        <v>141</v>
      </c>
      <c r="E158" s="564"/>
      <c r="F158" s="564"/>
      <c r="G158" s="564"/>
      <c r="H158" s="564"/>
      <c r="I158" s="564"/>
    </row>
    <row r="159" spans="1:9" hidden="1">
      <c r="A159" s="609"/>
      <c r="B159" s="609"/>
      <c r="C159" s="609"/>
      <c r="D159" s="609"/>
      <c r="E159" s="609"/>
      <c r="F159" s="609"/>
      <c r="G159" s="609"/>
      <c r="H159" s="19"/>
      <c r="I159" s="19"/>
    </row>
    <row r="160" spans="1:9" ht="24.95" hidden="1" customHeight="1">
      <c r="A160" s="602" t="s">
        <v>239</v>
      </c>
      <c r="B160" s="567"/>
      <c r="C160" s="567"/>
      <c r="D160" s="567"/>
      <c r="E160" s="567"/>
      <c r="F160" s="567"/>
      <c r="G160" s="567"/>
      <c r="H160" s="567"/>
      <c r="I160" s="568"/>
    </row>
    <row r="161" spans="1:9" hidden="1">
      <c r="A161" s="569" t="s">
        <v>9</v>
      </c>
      <c r="B161" s="569"/>
      <c r="C161" s="569"/>
      <c r="D161" s="25" t="s">
        <v>148</v>
      </c>
      <c r="E161" s="569" t="s">
        <v>11</v>
      </c>
      <c r="F161" s="569"/>
      <c r="G161" s="569"/>
      <c r="H161" s="569"/>
      <c r="I161" s="569"/>
    </row>
    <row r="162" spans="1:9" hidden="1">
      <c r="A162" s="606" t="s">
        <v>199</v>
      </c>
      <c r="B162" s="606"/>
      <c r="C162" s="606"/>
      <c r="D162" s="13" t="s">
        <v>141</v>
      </c>
      <c r="E162" s="564"/>
      <c r="F162" s="564"/>
      <c r="G162" s="564"/>
      <c r="H162" s="564"/>
      <c r="I162" s="564"/>
    </row>
    <row r="163" spans="1:9" hidden="1">
      <c r="A163" s="606" t="s">
        <v>200</v>
      </c>
      <c r="B163" s="606"/>
      <c r="C163" s="606"/>
      <c r="D163" s="13" t="s">
        <v>141</v>
      </c>
      <c r="E163" s="564"/>
      <c r="F163" s="564"/>
      <c r="G163" s="564"/>
      <c r="H163" s="564"/>
      <c r="I163" s="564"/>
    </row>
    <row r="164" spans="1:9" hidden="1">
      <c r="A164" s="606" t="s">
        <v>201</v>
      </c>
      <c r="B164" s="606"/>
      <c r="C164" s="606"/>
      <c r="D164" s="13" t="s">
        <v>141</v>
      </c>
      <c r="E164" s="564"/>
      <c r="F164" s="564"/>
      <c r="G164" s="564"/>
      <c r="H164" s="564"/>
      <c r="I164" s="564"/>
    </row>
    <row r="165" spans="1:9" ht="29.45" hidden="1" customHeight="1">
      <c r="A165" s="606" t="s">
        <v>202</v>
      </c>
      <c r="B165" s="606"/>
      <c r="C165" s="606"/>
      <c r="D165" s="13" t="s">
        <v>141</v>
      </c>
      <c r="E165" s="564"/>
      <c r="F165" s="564"/>
      <c r="G165" s="564"/>
      <c r="H165" s="564"/>
      <c r="I165" s="564"/>
    </row>
    <row r="166" spans="1:9" hidden="1">
      <c r="A166" s="609"/>
      <c r="B166" s="609"/>
      <c r="C166" s="609"/>
      <c r="D166" s="609"/>
      <c r="E166" s="609"/>
      <c r="F166" s="609"/>
      <c r="G166" s="609"/>
      <c r="H166" s="19"/>
      <c r="I166" s="19"/>
    </row>
    <row r="167" spans="1:9" ht="30" hidden="1" customHeight="1">
      <c r="A167" s="602" t="s">
        <v>241</v>
      </c>
      <c r="B167" s="567"/>
      <c r="C167" s="567"/>
      <c r="D167" s="567"/>
      <c r="E167" s="567"/>
      <c r="F167" s="567"/>
      <c r="G167" s="567"/>
      <c r="H167" s="567"/>
      <c r="I167" s="568"/>
    </row>
    <row r="168" spans="1:9" hidden="1">
      <c r="A168" s="569" t="s">
        <v>9</v>
      </c>
      <c r="B168" s="569"/>
      <c r="C168" s="569"/>
      <c r="D168" s="25" t="s">
        <v>148</v>
      </c>
      <c r="E168" s="569" t="s">
        <v>11</v>
      </c>
      <c r="F168" s="569"/>
      <c r="G168" s="569"/>
      <c r="H168" s="569"/>
      <c r="I168" s="569"/>
    </row>
    <row r="169" spans="1:9" ht="15.95" hidden="1" customHeight="1">
      <c r="A169" s="606" t="s">
        <v>203</v>
      </c>
      <c r="B169" s="606"/>
      <c r="C169" s="606"/>
      <c r="D169" s="13" t="s">
        <v>141</v>
      </c>
      <c r="E169" s="564"/>
      <c r="F169" s="564"/>
      <c r="G169" s="564"/>
      <c r="H169" s="564"/>
      <c r="I169" s="564"/>
    </row>
    <row r="170" spans="1:9" ht="16.5" hidden="1" customHeight="1">
      <c r="A170" s="606" t="s">
        <v>204</v>
      </c>
      <c r="B170" s="606"/>
      <c r="C170" s="606"/>
      <c r="D170" s="13" t="s">
        <v>141</v>
      </c>
      <c r="E170" s="564"/>
      <c r="F170" s="564"/>
      <c r="G170" s="564"/>
      <c r="H170" s="564"/>
      <c r="I170" s="564"/>
    </row>
    <row r="171" spans="1:9" hidden="1">
      <c r="A171" s="609"/>
      <c r="B171" s="609"/>
      <c r="C171" s="609"/>
      <c r="D171" s="609"/>
      <c r="E171" s="609"/>
      <c r="F171" s="609"/>
      <c r="G171" s="609"/>
      <c r="H171" s="19"/>
      <c r="I171" s="19"/>
    </row>
    <row r="172" spans="1:9" ht="22.5" hidden="1" customHeight="1">
      <c r="A172" s="602" t="s">
        <v>242</v>
      </c>
      <c r="B172" s="567"/>
      <c r="C172" s="567"/>
      <c r="D172" s="567"/>
      <c r="E172" s="567"/>
      <c r="F172" s="567"/>
      <c r="G172" s="567"/>
      <c r="H172" s="567"/>
      <c r="I172" s="568"/>
    </row>
    <row r="173" spans="1:9" hidden="1">
      <c r="A173" s="569" t="s">
        <v>9</v>
      </c>
      <c r="B173" s="569"/>
      <c r="C173" s="569"/>
      <c r="D173" s="25" t="s">
        <v>148</v>
      </c>
      <c r="E173" s="569" t="s">
        <v>11</v>
      </c>
      <c r="F173" s="569"/>
      <c r="G173" s="569"/>
      <c r="H173" s="569"/>
      <c r="I173" s="569"/>
    </row>
    <row r="174" spans="1:9" hidden="1">
      <c r="A174" s="606" t="s">
        <v>205</v>
      </c>
      <c r="B174" s="606"/>
      <c r="C174" s="606"/>
      <c r="D174" s="13" t="s">
        <v>141</v>
      </c>
      <c r="E174" s="564"/>
      <c r="F174" s="564"/>
      <c r="G174" s="564"/>
      <c r="H174" s="564"/>
      <c r="I174" s="564"/>
    </row>
    <row r="175" spans="1:9" ht="48" hidden="1" customHeight="1">
      <c r="A175" s="606" t="s">
        <v>228</v>
      </c>
      <c r="B175" s="606"/>
      <c r="C175" s="606"/>
      <c r="D175" s="13" t="s">
        <v>141</v>
      </c>
      <c r="E175" s="564"/>
      <c r="F175" s="564"/>
      <c r="G175" s="564"/>
      <c r="H175" s="564"/>
      <c r="I175" s="564"/>
    </row>
    <row r="176" spans="1:9" hidden="1">
      <c r="A176" s="606" t="s">
        <v>206</v>
      </c>
      <c r="B176" s="606"/>
      <c r="C176" s="606"/>
      <c r="D176" s="13" t="s">
        <v>141</v>
      </c>
      <c r="E176" s="564"/>
      <c r="F176" s="564"/>
      <c r="G176" s="564"/>
      <c r="H176" s="564"/>
      <c r="I176" s="564"/>
    </row>
    <row r="177" spans="1:9" hidden="1">
      <c r="A177" s="606" t="s">
        <v>207</v>
      </c>
      <c r="B177" s="606"/>
      <c r="C177" s="606"/>
      <c r="D177" s="13" t="s">
        <v>141</v>
      </c>
      <c r="E177" s="564"/>
      <c r="F177" s="564"/>
      <c r="G177" s="564"/>
      <c r="H177" s="564"/>
      <c r="I177" s="564"/>
    </row>
    <row r="178" spans="1:9" hidden="1">
      <c r="A178" s="606" t="s">
        <v>208</v>
      </c>
      <c r="B178" s="606"/>
      <c r="C178" s="606"/>
      <c r="D178" s="13" t="s">
        <v>141</v>
      </c>
      <c r="E178" s="564"/>
      <c r="F178" s="564"/>
      <c r="G178" s="564"/>
      <c r="H178" s="564"/>
      <c r="I178" s="564"/>
    </row>
    <row r="179" spans="1:9" hidden="1">
      <c r="A179" s="606" t="s">
        <v>209</v>
      </c>
      <c r="B179" s="606"/>
      <c r="C179" s="606"/>
      <c r="D179" s="13" t="s">
        <v>141</v>
      </c>
      <c r="E179" s="564"/>
      <c r="F179" s="564"/>
      <c r="G179" s="564"/>
      <c r="H179" s="564"/>
      <c r="I179" s="564"/>
    </row>
    <row r="180" spans="1:9" hidden="1">
      <c r="A180" s="606" t="s">
        <v>210</v>
      </c>
      <c r="B180" s="606"/>
      <c r="C180" s="606"/>
      <c r="D180" s="13" t="s">
        <v>141</v>
      </c>
      <c r="E180" s="599"/>
      <c r="F180" s="600"/>
      <c r="G180" s="600"/>
      <c r="H180" s="600"/>
      <c r="I180" s="601"/>
    </row>
    <row r="181" spans="1:9" hidden="1">
      <c r="A181" s="609"/>
      <c r="B181" s="609"/>
      <c r="C181" s="609"/>
      <c r="D181" s="609"/>
      <c r="E181" s="609"/>
      <c r="F181" s="609"/>
      <c r="G181" s="609"/>
      <c r="H181" s="19"/>
      <c r="I181" s="19"/>
    </row>
    <row r="182" spans="1:9" ht="32.450000000000003" hidden="1" customHeight="1">
      <c r="A182" s="602" t="s">
        <v>243</v>
      </c>
      <c r="B182" s="567"/>
      <c r="C182" s="567"/>
      <c r="D182" s="567"/>
      <c r="E182" s="567"/>
      <c r="F182" s="567"/>
      <c r="G182" s="567"/>
      <c r="H182" s="567"/>
      <c r="I182" s="568"/>
    </row>
    <row r="183" spans="1:9" hidden="1">
      <c r="A183" s="569" t="s">
        <v>9</v>
      </c>
      <c r="B183" s="569"/>
      <c r="C183" s="569"/>
      <c r="D183" s="25" t="s">
        <v>148</v>
      </c>
      <c r="E183" s="569" t="s">
        <v>11</v>
      </c>
      <c r="F183" s="569"/>
      <c r="G183" s="569"/>
      <c r="H183" s="569"/>
      <c r="I183" s="569"/>
    </row>
    <row r="184" spans="1:9" ht="30.75" hidden="1" customHeight="1">
      <c r="A184" s="606" t="s">
        <v>211</v>
      </c>
      <c r="B184" s="606"/>
      <c r="C184" s="606"/>
      <c r="D184" s="13" t="s">
        <v>141</v>
      </c>
      <c r="E184" s="564"/>
      <c r="F184" s="564"/>
      <c r="G184" s="564"/>
      <c r="H184" s="564"/>
      <c r="I184" s="564"/>
    </row>
    <row r="185" spans="1:9" ht="27.75" hidden="1" customHeight="1">
      <c r="A185" s="606" t="s">
        <v>212</v>
      </c>
      <c r="B185" s="606"/>
      <c r="C185" s="606"/>
      <c r="D185" s="13" t="s">
        <v>141</v>
      </c>
      <c r="E185" s="564"/>
      <c r="F185" s="564"/>
      <c r="G185" s="564"/>
      <c r="H185" s="564"/>
      <c r="I185" s="564"/>
    </row>
    <row r="186" spans="1:9" hidden="1">
      <c r="A186" s="609"/>
      <c r="B186" s="609"/>
      <c r="C186" s="609"/>
      <c r="D186" s="609"/>
      <c r="E186" s="609"/>
      <c r="F186" s="609"/>
      <c r="G186" s="609"/>
      <c r="H186" s="19"/>
      <c r="I186" s="19"/>
    </row>
    <row r="187" spans="1:9" ht="17.45" hidden="1" customHeight="1">
      <c r="A187" s="602" t="s">
        <v>244</v>
      </c>
      <c r="B187" s="567"/>
      <c r="C187" s="567"/>
      <c r="D187" s="567"/>
      <c r="E187" s="567"/>
      <c r="F187" s="567"/>
      <c r="G187" s="567"/>
      <c r="H187" s="567"/>
      <c r="I187" s="568"/>
    </row>
    <row r="188" spans="1:9" hidden="1">
      <c r="A188" s="569" t="s">
        <v>9</v>
      </c>
      <c r="B188" s="569"/>
      <c r="C188" s="569"/>
      <c r="D188" s="25" t="s">
        <v>148</v>
      </c>
      <c r="E188" s="618" t="s">
        <v>11</v>
      </c>
      <c r="F188" s="619"/>
      <c r="G188" s="619"/>
      <c r="H188" s="619"/>
      <c r="I188" s="620"/>
    </row>
    <row r="189" spans="1:9" hidden="1">
      <c r="A189" s="606" t="s">
        <v>213</v>
      </c>
      <c r="B189" s="606"/>
      <c r="C189" s="606"/>
      <c r="D189" s="13" t="s">
        <v>141</v>
      </c>
      <c r="E189" s="599"/>
      <c r="F189" s="600"/>
      <c r="G189" s="600"/>
      <c r="H189" s="600"/>
      <c r="I189" s="601"/>
    </row>
    <row r="190" spans="1:9" ht="29.45" hidden="1" customHeight="1">
      <c r="A190" s="606" t="s">
        <v>214</v>
      </c>
      <c r="B190" s="606"/>
      <c r="C190" s="606"/>
      <c r="D190" s="13" t="s">
        <v>141</v>
      </c>
      <c r="E190" s="599"/>
      <c r="F190" s="600"/>
      <c r="G190" s="600"/>
      <c r="H190" s="600"/>
      <c r="I190" s="601"/>
    </row>
    <row r="191" spans="1:9" ht="29.45" hidden="1" customHeight="1">
      <c r="A191" s="606" t="s">
        <v>215</v>
      </c>
      <c r="B191" s="606"/>
      <c r="C191" s="606"/>
      <c r="D191" s="13" t="s">
        <v>141</v>
      </c>
      <c r="E191" s="599"/>
      <c r="F191" s="600"/>
      <c r="G191" s="600"/>
      <c r="H191" s="600"/>
      <c r="I191" s="601"/>
    </row>
    <row r="192" spans="1:9" hidden="1">
      <c r="A192" s="609"/>
      <c r="B192" s="609"/>
      <c r="C192" s="609"/>
      <c r="D192" s="609"/>
      <c r="E192" s="609"/>
      <c r="F192" s="609"/>
      <c r="G192" s="609"/>
      <c r="H192" s="19"/>
      <c r="I192" s="19"/>
    </row>
    <row r="193" spans="1:9" ht="27.95" hidden="1" customHeight="1">
      <c r="A193" s="602" t="s">
        <v>245</v>
      </c>
      <c r="B193" s="567"/>
      <c r="C193" s="567"/>
      <c r="D193" s="567"/>
      <c r="E193" s="567"/>
      <c r="F193" s="567"/>
      <c r="G193" s="567"/>
      <c r="H193" s="567"/>
      <c r="I193" s="568"/>
    </row>
    <row r="194" spans="1:9" hidden="1">
      <c r="A194" s="569" t="s">
        <v>9</v>
      </c>
      <c r="B194" s="569"/>
      <c r="C194" s="569"/>
      <c r="D194" s="25" t="s">
        <v>148</v>
      </c>
      <c r="E194" s="569" t="s">
        <v>11</v>
      </c>
      <c r="F194" s="569"/>
      <c r="G194" s="569"/>
      <c r="H194" s="569"/>
      <c r="I194" s="569"/>
    </row>
    <row r="195" spans="1:9" hidden="1">
      <c r="A195" s="606" t="s">
        <v>216</v>
      </c>
      <c r="B195" s="606"/>
      <c r="C195" s="606"/>
      <c r="D195" s="13" t="s">
        <v>141</v>
      </c>
      <c r="E195" s="564"/>
      <c r="F195" s="564"/>
      <c r="G195" s="564"/>
      <c r="H195" s="564"/>
      <c r="I195" s="564"/>
    </row>
    <row r="196" spans="1:9" hidden="1">
      <c r="A196" s="606" t="s">
        <v>217</v>
      </c>
      <c r="B196" s="606"/>
      <c r="C196" s="606"/>
      <c r="D196" s="13" t="s">
        <v>141</v>
      </c>
      <c r="E196" s="564"/>
      <c r="F196" s="564"/>
      <c r="G196" s="564"/>
      <c r="H196" s="564"/>
      <c r="I196" s="564"/>
    </row>
    <row r="197" spans="1:9" hidden="1">
      <c r="A197" s="606" t="s">
        <v>218</v>
      </c>
      <c r="B197" s="606"/>
      <c r="C197" s="606"/>
      <c r="D197" s="13" t="s">
        <v>141</v>
      </c>
      <c r="E197" s="564"/>
      <c r="F197" s="564"/>
      <c r="G197" s="564"/>
      <c r="H197" s="564"/>
      <c r="I197" s="564"/>
    </row>
    <row r="198" spans="1:9" hidden="1">
      <c r="A198" s="606" t="s">
        <v>219</v>
      </c>
      <c r="B198" s="606"/>
      <c r="C198" s="606"/>
      <c r="D198" s="13" t="s">
        <v>141</v>
      </c>
      <c r="E198" s="564"/>
      <c r="F198" s="564"/>
      <c r="G198" s="564"/>
      <c r="H198" s="564"/>
      <c r="I198" s="564"/>
    </row>
    <row r="199" spans="1:9" hidden="1">
      <c r="A199" s="606" t="s">
        <v>220</v>
      </c>
      <c r="B199" s="606"/>
      <c r="C199" s="606"/>
      <c r="D199" s="13" t="s">
        <v>141</v>
      </c>
      <c r="E199" s="564"/>
      <c r="F199" s="564"/>
      <c r="G199" s="564"/>
      <c r="H199" s="564"/>
      <c r="I199" s="564"/>
    </row>
    <row r="200" spans="1:9" hidden="1">
      <c r="A200" s="621"/>
      <c r="B200" s="622"/>
      <c r="C200" s="622"/>
      <c r="D200" s="622"/>
      <c r="E200" s="622"/>
      <c r="F200" s="622"/>
      <c r="G200" s="622"/>
      <c r="H200" s="622"/>
      <c r="I200" s="622"/>
    </row>
    <row r="201" spans="1:9" ht="42.75" hidden="1" customHeight="1">
      <c r="A201" s="602" t="s">
        <v>246</v>
      </c>
      <c r="B201" s="567"/>
      <c r="C201" s="567"/>
      <c r="D201" s="567"/>
      <c r="E201" s="567"/>
      <c r="F201" s="567"/>
      <c r="G201" s="567"/>
      <c r="H201" s="567"/>
      <c r="I201" s="568"/>
    </row>
    <row r="202" spans="1:9" hidden="1">
      <c r="A202" s="552" t="s">
        <v>9</v>
      </c>
      <c r="B202" s="553"/>
      <c r="C202" s="554"/>
      <c r="D202" s="25" t="s">
        <v>148</v>
      </c>
      <c r="E202" s="552" t="s">
        <v>11</v>
      </c>
      <c r="F202" s="553"/>
      <c r="G202" s="553"/>
      <c r="H202" s="553"/>
      <c r="I202" s="554"/>
    </row>
    <row r="203" spans="1:9" ht="22.5" hidden="1" customHeight="1">
      <c r="A203" s="555" t="s">
        <v>221</v>
      </c>
      <c r="B203" s="556"/>
      <c r="C203" s="557"/>
      <c r="D203" s="13" t="s">
        <v>141</v>
      </c>
      <c r="E203" s="555"/>
      <c r="F203" s="556"/>
      <c r="G203" s="556"/>
      <c r="H203" s="556"/>
      <c r="I203" s="557"/>
    </row>
    <row r="204" spans="1:9" hidden="1">
      <c r="A204" s="555" t="s">
        <v>222</v>
      </c>
      <c r="B204" s="556"/>
      <c r="C204" s="557"/>
      <c r="D204" s="13" t="s">
        <v>141</v>
      </c>
      <c r="E204" s="555"/>
      <c r="F204" s="556"/>
      <c r="G204" s="556"/>
      <c r="H204" s="556"/>
      <c r="I204" s="557"/>
    </row>
    <row r="205" spans="1:9" ht="15" hidden="1" customHeight="1">
      <c r="A205" s="555" t="s">
        <v>223</v>
      </c>
      <c r="B205" s="556"/>
      <c r="C205" s="557"/>
      <c r="D205" s="13" t="s">
        <v>141</v>
      </c>
      <c r="E205" s="555"/>
      <c r="F205" s="556"/>
      <c r="G205" s="556"/>
      <c r="H205" s="556"/>
      <c r="I205" s="557"/>
    </row>
    <row r="206" spans="1:9" hidden="1">
      <c r="A206" s="556"/>
      <c r="B206" s="556"/>
      <c r="C206" s="556"/>
      <c r="D206" s="556"/>
      <c r="E206" s="556"/>
      <c r="F206" s="556"/>
      <c r="G206" s="556"/>
      <c r="H206" s="556"/>
      <c r="I206" s="556"/>
    </row>
    <row r="207" spans="1:9" ht="21.95" hidden="1" customHeight="1">
      <c r="A207" s="602" t="s">
        <v>247</v>
      </c>
      <c r="B207" s="567"/>
      <c r="C207" s="567"/>
      <c r="D207" s="567"/>
      <c r="E207" s="567"/>
      <c r="F207" s="567"/>
      <c r="G207" s="567"/>
      <c r="H207" s="567"/>
      <c r="I207" s="568"/>
    </row>
    <row r="208" spans="1:9" hidden="1">
      <c r="A208" s="552" t="s">
        <v>9</v>
      </c>
      <c r="B208" s="553"/>
      <c r="C208" s="554"/>
      <c r="D208" s="25" t="s">
        <v>148</v>
      </c>
      <c r="E208" s="552" t="s">
        <v>11</v>
      </c>
      <c r="F208" s="553"/>
      <c r="G208" s="553"/>
      <c r="H208" s="553"/>
      <c r="I208" s="554"/>
    </row>
    <row r="209" spans="1:9" ht="28.5" hidden="1" customHeight="1">
      <c r="A209" s="555" t="s">
        <v>224</v>
      </c>
      <c r="B209" s="556"/>
      <c r="C209" s="557"/>
      <c r="D209" s="13" t="s">
        <v>141</v>
      </c>
      <c r="E209" s="555"/>
      <c r="F209" s="556"/>
      <c r="G209" s="556"/>
      <c r="H209" s="556"/>
      <c r="I209" s="557"/>
    </row>
    <row r="210" spans="1:9" ht="22.5" hidden="1" customHeight="1">
      <c r="A210" s="555" t="s">
        <v>225</v>
      </c>
      <c r="B210" s="556"/>
      <c r="C210" s="557"/>
      <c r="D210" s="13" t="s">
        <v>141</v>
      </c>
      <c r="E210" s="555"/>
      <c r="F210" s="556"/>
      <c r="G210" s="556"/>
      <c r="H210" s="556"/>
      <c r="I210" s="557"/>
    </row>
    <row r="211" spans="1:9" hidden="1">
      <c r="A211" s="555" t="s">
        <v>226</v>
      </c>
      <c r="B211" s="556"/>
      <c r="C211" s="557"/>
      <c r="D211" s="13" t="s">
        <v>141</v>
      </c>
      <c r="E211" s="555"/>
      <c r="F211" s="556"/>
      <c r="G211" s="556"/>
      <c r="H211" s="556"/>
      <c r="I211" s="557"/>
    </row>
    <row r="212" spans="1:9" hidden="1">
      <c r="A212" s="556"/>
      <c r="B212" s="556"/>
      <c r="C212" s="556"/>
      <c r="D212" s="556"/>
      <c r="E212" s="556"/>
      <c r="F212" s="556"/>
      <c r="G212" s="556"/>
      <c r="H212" s="556"/>
      <c r="I212" s="556"/>
    </row>
    <row r="213" spans="1:9" ht="12.95" hidden="1" customHeight="1">
      <c r="A213" s="602" t="s">
        <v>248</v>
      </c>
      <c r="B213" s="567"/>
      <c r="C213" s="567"/>
      <c r="D213" s="567"/>
      <c r="E213" s="567"/>
      <c r="F213" s="567"/>
      <c r="G213" s="567"/>
      <c r="H213" s="567"/>
      <c r="I213" s="568"/>
    </row>
    <row r="214" spans="1:9" hidden="1">
      <c r="A214" s="552" t="s">
        <v>9</v>
      </c>
      <c r="B214" s="553"/>
      <c r="C214" s="554"/>
      <c r="D214" s="25" t="s">
        <v>148</v>
      </c>
      <c r="E214" s="552" t="s">
        <v>11</v>
      </c>
      <c r="F214" s="553"/>
      <c r="G214" s="553"/>
      <c r="H214" s="553"/>
      <c r="I214" s="554"/>
    </row>
    <row r="215" spans="1:9" ht="23.45" hidden="1" customHeight="1">
      <c r="A215" s="598" t="s">
        <v>249</v>
      </c>
      <c r="B215" s="556"/>
      <c r="C215" s="557"/>
      <c r="D215" s="13" t="s">
        <v>141</v>
      </c>
      <c r="E215" s="555"/>
      <c r="F215" s="556"/>
      <c r="G215" s="556"/>
      <c r="H215" s="556"/>
      <c r="I215" s="557"/>
    </row>
    <row r="216" spans="1:9" ht="13.5" hidden="1" customHeight="1">
      <c r="A216" s="556"/>
      <c r="B216" s="556"/>
      <c r="C216" s="556"/>
      <c r="D216" s="556"/>
      <c r="E216" s="556"/>
      <c r="F216" s="556"/>
      <c r="G216" s="556"/>
      <c r="H216" s="556"/>
      <c r="I216" s="556"/>
    </row>
    <row r="217" spans="1:9" ht="44.25" hidden="1" customHeight="1">
      <c r="A217" s="602" t="s">
        <v>312</v>
      </c>
      <c r="B217" s="567"/>
      <c r="C217" s="567"/>
      <c r="D217" s="567"/>
      <c r="E217" s="567"/>
      <c r="F217" s="567"/>
      <c r="G217" s="567"/>
      <c r="H217" s="567"/>
      <c r="I217" s="568"/>
    </row>
    <row r="218" spans="1:9" ht="23.45" hidden="1" customHeight="1">
      <c r="A218" s="552" t="s">
        <v>9</v>
      </c>
      <c r="B218" s="553"/>
      <c r="C218" s="554"/>
      <c r="D218" s="25" t="s">
        <v>148</v>
      </c>
      <c r="E218" s="552" t="s">
        <v>11</v>
      </c>
      <c r="F218" s="553"/>
      <c r="G218" s="553"/>
      <c r="H218" s="553"/>
      <c r="I218" s="554"/>
    </row>
    <row r="219" spans="1:9" ht="23.25" hidden="1" customHeight="1">
      <c r="A219" s="598" t="s">
        <v>313</v>
      </c>
      <c r="B219" s="556"/>
      <c r="C219" s="557"/>
      <c r="D219" s="13" t="s">
        <v>141</v>
      </c>
      <c r="E219" s="555"/>
      <c r="F219" s="556"/>
      <c r="G219" s="556"/>
      <c r="H219" s="556"/>
      <c r="I219" s="557"/>
    </row>
    <row r="220" spans="1:9" ht="23.25" hidden="1" customHeight="1">
      <c r="A220" s="598" t="s">
        <v>250</v>
      </c>
      <c r="B220" s="556"/>
      <c r="C220" s="557"/>
      <c r="D220" s="13" t="s">
        <v>141</v>
      </c>
      <c r="E220" s="555"/>
      <c r="F220" s="556"/>
      <c r="G220" s="556"/>
      <c r="H220" s="556"/>
      <c r="I220" s="557"/>
    </row>
    <row r="221" spans="1:9" ht="36.75" hidden="1" customHeight="1">
      <c r="A221" s="598" t="s">
        <v>251</v>
      </c>
      <c r="B221" s="556"/>
      <c r="C221" s="557"/>
      <c r="D221" s="13" t="s">
        <v>141</v>
      </c>
      <c r="E221" s="555"/>
      <c r="F221" s="556"/>
      <c r="G221" s="556"/>
      <c r="H221" s="556"/>
      <c r="I221" s="557"/>
    </row>
    <row r="222" spans="1:9" ht="33.950000000000003" hidden="1" customHeight="1">
      <c r="A222" s="598" t="s">
        <v>253</v>
      </c>
      <c r="B222" s="556"/>
      <c r="C222" s="557"/>
      <c r="D222" s="13" t="s">
        <v>141</v>
      </c>
      <c r="E222" s="555"/>
      <c r="F222" s="556"/>
      <c r="G222" s="556"/>
      <c r="H222" s="556"/>
      <c r="I222" s="557"/>
    </row>
    <row r="223" spans="1:9" ht="23.25" hidden="1" customHeight="1">
      <c r="A223" s="598" t="s">
        <v>252</v>
      </c>
      <c r="B223" s="556"/>
      <c r="C223" s="557"/>
      <c r="D223" s="13" t="s">
        <v>141</v>
      </c>
      <c r="E223" s="555"/>
      <c r="F223" s="556"/>
      <c r="G223" s="556"/>
      <c r="H223" s="556"/>
      <c r="I223" s="557"/>
    </row>
    <row r="224" spans="1:9" ht="41.25" hidden="1" customHeight="1">
      <c r="A224" s="598" t="s">
        <v>254</v>
      </c>
      <c r="B224" s="556"/>
      <c r="C224" s="557"/>
      <c r="D224" s="13" t="s">
        <v>141</v>
      </c>
      <c r="E224" s="555"/>
      <c r="F224" s="556"/>
      <c r="G224" s="556"/>
      <c r="H224" s="556"/>
      <c r="I224" s="557"/>
    </row>
    <row r="225" spans="1:10" ht="35.25" hidden="1" customHeight="1">
      <c r="A225" s="587" t="s">
        <v>255</v>
      </c>
      <c r="B225" s="638"/>
      <c r="C225" s="639"/>
      <c r="D225" s="13" t="s">
        <v>141</v>
      </c>
      <c r="E225" s="640"/>
      <c r="F225" s="638"/>
      <c r="G225" s="638"/>
      <c r="H225" s="638"/>
      <c r="I225" s="639"/>
    </row>
    <row r="226" spans="1:10" ht="17.45" hidden="1" customHeight="1">
      <c r="A226" s="586" t="s">
        <v>256</v>
      </c>
      <c r="B226" s="586"/>
      <c r="C226" s="586"/>
      <c r="D226" s="586"/>
      <c r="E226" s="586"/>
      <c r="F226" s="586"/>
      <c r="G226" s="586"/>
      <c r="H226" s="586"/>
      <c r="I226" s="586"/>
    </row>
    <row r="227" spans="1:10" ht="35.25" hidden="1" customHeight="1">
      <c r="A227" s="586" t="s">
        <v>314</v>
      </c>
      <c r="B227" s="586"/>
      <c r="C227" s="586"/>
      <c r="D227" s="586"/>
      <c r="E227" s="586"/>
      <c r="F227" s="586"/>
      <c r="G227" s="586"/>
      <c r="H227" s="586"/>
      <c r="I227" s="586"/>
    </row>
    <row r="228" spans="1:10" ht="33.75" hidden="1" customHeight="1">
      <c r="A228" s="641" t="s">
        <v>257</v>
      </c>
      <c r="B228" s="642"/>
      <c r="C228" s="642"/>
      <c r="D228" s="642"/>
      <c r="E228" s="642"/>
      <c r="F228" s="642"/>
      <c r="G228" s="642"/>
      <c r="H228" s="642"/>
      <c r="I228" s="643"/>
    </row>
    <row r="229" spans="1:10" ht="19.5" customHeight="1">
      <c r="A229" s="669"/>
      <c r="B229" s="669"/>
      <c r="C229" s="669"/>
      <c r="D229" s="669"/>
      <c r="E229" s="669"/>
      <c r="F229" s="669"/>
      <c r="G229" s="669"/>
      <c r="H229" s="669"/>
      <c r="I229" s="669"/>
      <c r="J229" s="669"/>
    </row>
    <row r="230" spans="1:10" ht="19.5" customHeight="1">
      <c r="A230" s="670" t="s">
        <v>1454</v>
      </c>
      <c r="B230" s="670"/>
      <c r="C230" s="670"/>
      <c r="D230" s="670"/>
      <c r="E230" s="670"/>
      <c r="F230" s="670"/>
      <c r="G230" s="670"/>
      <c r="H230" s="670"/>
      <c r="I230" s="670"/>
      <c r="J230" s="670"/>
    </row>
    <row r="231" spans="1:10" ht="19.5" customHeight="1">
      <c r="A231" s="671" t="s">
        <v>258</v>
      </c>
      <c r="B231" s="671"/>
      <c r="C231" s="671"/>
      <c r="D231" s="671"/>
      <c r="E231" s="671"/>
      <c r="F231" s="671"/>
      <c r="G231" s="671"/>
      <c r="H231" s="671"/>
      <c r="I231" s="671"/>
      <c r="J231" s="671"/>
    </row>
    <row r="232" spans="1:10" ht="19.5" customHeight="1">
      <c r="A232" s="50" t="s">
        <v>259</v>
      </c>
      <c r="B232" s="624" t="s">
        <v>263</v>
      </c>
      <c r="C232" s="624"/>
      <c r="D232" s="624"/>
      <c r="E232" s="50" t="s">
        <v>260</v>
      </c>
      <c r="F232" s="50" t="s">
        <v>261</v>
      </c>
      <c r="G232" s="50" t="s">
        <v>262</v>
      </c>
      <c r="H232" s="624" t="s">
        <v>277</v>
      </c>
      <c r="I232" s="624"/>
      <c r="J232" s="624"/>
    </row>
    <row r="233" spans="1:10" ht="19.5" customHeight="1">
      <c r="A233" s="634" t="s">
        <v>276</v>
      </c>
      <c r="B233" s="631" t="s">
        <v>266</v>
      </c>
      <c r="C233" s="631"/>
      <c r="D233" s="631"/>
      <c r="E233" s="51">
        <v>0.2</v>
      </c>
      <c r="F233" s="31">
        <v>0</v>
      </c>
      <c r="G233" s="52">
        <f>F233*E233</f>
        <v>0</v>
      </c>
      <c r="H233" s="623"/>
      <c r="I233" s="623"/>
      <c r="J233" s="623"/>
    </row>
    <row r="234" spans="1:10" ht="19.5" customHeight="1">
      <c r="A234" s="634"/>
      <c r="B234" s="631" t="s">
        <v>267</v>
      </c>
      <c r="C234" s="631"/>
      <c r="D234" s="631"/>
      <c r="E234" s="51">
        <v>0.2</v>
      </c>
      <c r="F234" s="31">
        <v>1</v>
      </c>
      <c r="G234" s="52">
        <f>F234*E234</f>
        <v>0.2</v>
      </c>
      <c r="H234" s="623"/>
      <c r="I234" s="623"/>
      <c r="J234" s="623"/>
    </row>
    <row r="235" spans="1:10" ht="19.5" customHeight="1">
      <c r="A235" s="634"/>
      <c r="B235" s="631" t="s">
        <v>315</v>
      </c>
      <c r="C235" s="631"/>
      <c r="D235" s="631"/>
      <c r="E235" s="51">
        <v>0.2</v>
      </c>
      <c r="F235" s="31">
        <v>1</v>
      </c>
      <c r="G235" s="52">
        <f>F235*E235</f>
        <v>0.2</v>
      </c>
      <c r="H235" s="648" t="s">
        <v>1439</v>
      </c>
      <c r="I235" s="648"/>
      <c r="J235" s="648"/>
    </row>
    <row r="236" spans="1:10" ht="19.5" customHeight="1">
      <c r="A236" s="634"/>
      <c r="B236" s="631" t="s">
        <v>1536</v>
      </c>
      <c r="C236" s="631"/>
      <c r="D236" s="631"/>
      <c r="E236" s="51">
        <v>0.2</v>
      </c>
      <c r="F236" s="31">
        <v>0</v>
      </c>
      <c r="G236" s="52">
        <f>F236*E236</f>
        <v>0</v>
      </c>
      <c r="H236" s="623"/>
      <c r="I236" s="623"/>
      <c r="J236" s="623"/>
    </row>
    <row r="237" spans="1:10" ht="19.5" customHeight="1">
      <c r="A237" s="634"/>
      <c r="B237" s="631" t="s">
        <v>271</v>
      </c>
      <c r="C237" s="631"/>
      <c r="D237" s="631"/>
      <c r="E237" s="51">
        <v>0.2</v>
      </c>
      <c r="F237" s="31">
        <v>1</v>
      </c>
      <c r="G237" s="52">
        <f>F237*E237</f>
        <v>0.2</v>
      </c>
      <c r="H237" s="623"/>
      <c r="I237" s="623"/>
      <c r="J237" s="623"/>
    </row>
    <row r="238" spans="1:10" ht="19.5" customHeight="1">
      <c r="A238" s="632" t="s">
        <v>1548</v>
      </c>
      <c r="B238" s="632"/>
      <c r="C238" s="632"/>
      <c r="D238" s="632"/>
      <c r="E238" s="633">
        <f>SUM(G233:G237)</f>
        <v>0.60000000000000009</v>
      </c>
      <c r="F238" s="633"/>
      <c r="G238" s="633"/>
      <c r="H238" s="629"/>
      <c r="I238" s="629"/>
      <c r="J238" s="629"/>
    </row>
    <row r="239" spans="1:10" ht="19.5" customHeight="1">
      <c r="A239" s="50" t="s">
        <v>259</v>
      </c>
      <c r="B239" s="624" t="s">
        <v>263</v>
      </c>
      <c r="C239" s="624"/>
      <c r="D239" s="624"/>
      <c r="E239" s="50" t="s">
        <v>260</v>
      </c>
      <c r="F239" s="50" t="s">
        <v>261</v>
      </c>
      <c r="G239" s="50" t="s">
        <v>262</v>
      </c>
      <c r="H239" s="624" t="s">
        <v>277</v>
      </c>
      <c r="I239" s="624"/>
      <c r="J239" s="624"/>
    </row>
    <row r="240" spans="1:10" ht="19.5" customHeight="1">
      <c r="A240" s="634" t="s">
        <v>265</v>
      </c>
      <c r="B240" s="630" t="s">
        <v>1549</v>
      </c>
      <c r="C240" s="630"/>
      <c r="D240" s="630"/>
      <c r="E240" s="51">
        <v>0.2</v>
      </c>
      <c r="F240" s="31">
        <v>1</v>
      </c>
      <c r="G240" s="52">
        <f>F240*E240</f>
        <v>0.2</v>
      </c>
      <c r="H240" s="623"/>
      <c r="I240" s="623"/>
      <c r="J240" s="623"/>
    </row>
    <row r="241" spans="1:10" ht="19.5" customHeight="1">
      <c r="A241" s="634"/>
      <c r="B241" s="630" t="s">
        <v>1537</v>
      </c>
      <c r="C241" s="630"/>
      <c r="D241" s="630"/>
      <c r="E241" s="51">
        <v>0.2</v>
      </c>
      <c r="F241" s="31">
        <v>1</v>
      </c>
      <c r="G241" s="52">
        <f>F241*E241</f>
        <v>0.2</v>
      </c>
      <c r="H241" s="623"/>
      <c r="I241" s="623"/>
      <c r="J241" s="623"/>
    </row>
    <row r="242" spans="1:10" ht="19.5" customHeight="1">
      <c r="A242" s="634"/>
      <c r="B242" s="630" t="s">
        <v>1539</v>
      </c>
      <c r="C242" s="630"/>
      <c r="D242" s="630"/>
      <c r="E242" s="51">
        <v>0.2</v>
      </c>
      <c r="F242" s="31">
        <v>1</v>
      </c>
      <c r="G242" s="52">
        <f>F242*E242</f>
        <v>0.2</v>
      </c>
      <c r="H242" s="623"/>
      <c r="I242" s="623"/>
      <c r="J242" s="623"/>
    </row>
    <row r="243" spans="1:10" ht="19.5" customHeight="1">
      <c r="A243" s="634"/>
      <c r="B243" s="630" t="s">
        <v>1540</v>
      </c>
      <c r="C243" s="630"/>
      <c r="D243" s="630"/>
      <c r="E243" s="51">
        <v>0.2</v>
      </c>
      <c r="F243" s="31">
        <v>1</v>
      </c>
      <c r="G243" s="52">
        <f>F243*E243</f>
        <v>0.2</v>
      </c>
      <c r="H243" s="623"/>
      <c r="I243" s="623"/>
      <c r="J243" s="623"/>
    </row>
    <row r="244" spans="1:10" ht="19.5" customHeight="1">
      <c r="A244" s="634"/>
      <c r="B244" s="630" t="s">
        <v>1538</v>
      </c>
      <c r="C244" s="630"/>
      <c r="D244" s="630"/>
      <c r="E244" s="51">
        <v>0.2</v>
      </c>
      <c r="F244" s="31">
        <v>1</v>
      </c>
      <c r="G244" s="52">
        <f>F244*E244</f>
        <v>0.2</v>
      </c>
      <c r="H244" s="623"/>
      <c r="I244" s="623"/>
      <c r="J244" s="623"/>
    </row>
    <row r="245" spans="1:10" ht="19.5" customHeight="1">
      <c r="A245" s="624" t="s">
        <v>264</v>
      </c>
      <c r="B245" s="624"/>
      <c r="C245" s="624"/>
      <c r="D245" s="624"/>
      <c r="E245" s="633">
        <f>SUM(G240:G244)</f>
        <v>1</v>
      </c>
      <c r="F245" s="633"/>
      <c r="G245" s="633"/>
      <c r="H245" s="651"/>
      <c r="I245" s="651"/>
      <c r="J245" s="651"/>
    </row>
    <row r="246" spans="1:10" ht="19.5" customHeight="1">
      <c r="A246" s="50" t="s">
        <v>259</v>
      </c>
      <c r="B246" s="624" t="s">
        <v>263</v>
      </c>
      <c r="C246" s="624"/>
      <c r="D246" s="624"/>
      <c r="E246" s="50" t="s">
        <v>260</v>
      </c>
      <c r="F246" s="50" t="s">
        <v>261</v>
      </c>
      <c r="G246" s="50" t="s">
        <v>262</v>
      </c>
      <c r="H246" s="624" t="s">
        <v>277</v>
      </c>
      <c r="I246" s="624"/>
      <c r="J246" s="624"/>
    </row>
    <row r="247" spans="1:10" ht="19.5" customHeight="1">
      <c r="A247" s="634" t="s">
        <v>269</v>
      </c>
      <c r="B247" s="630" t="s">
        <v>1542</v>
      </c>
      <c r="C247" s="630"/>
      <c r="D247" s="630"/>
      <c r="E247" s="51">
        <v>0.2</v>
      </c>
      <c r="F247" s="31">
        <v>0</v>
      </c>
      <c r="G247" s="52">
        <f>F247*E247</f>
        <v>0</v>
      </c>
      <c r="H247" s="623"/>
      <c r="I247" s="623"/>
      <c r="J247" s="623"/>
    </row>
    <row r="248" spans="1:10" ht="19.5" customHeight="1">
      <c r="A248" s="634"/>
      <c r="B248" s="630" t="s">
        <v>1550</v>
      </c>
      <c r="C248" s="630"/>
      <c r="D248" s="630"/>
      <c r="E248" s="51">
        <v>0.2</v>
      </c>
      <c r="F248" s="31">
        <v>0</v>
      </c>
      <c r="G248" s="52">
        <f>F248*E248</f>
        <v>0</v>
      </c>
      <c r="H248" s="623"/>
      <c r="I248" s="623"/>
      <c r="J248" s="623"/>
    </row>
    <row r="249" spans="1:10" ht="19.5" customHeight="1">
      <c r="A249" s="634"/>
      <c r="B249" s="630" t="s">
        <v>1551</v>
      </c>
      <c r="C249" s="630"/>
      <c r="D249" s="630"/>
      <c r="E249" s="51">
        <v>0.2</v>
      </c>
      <c r="F249" s="31">
        <v>0</v>
      </c>
      <c r="G249" s="52">
        <f>F249*E249</f>
        <v>0</v>
      </c>
      <c r="H249" s="623"/>
      <c r="I249" s="623"/>
      <c r="J249" s="623"/>
    </row>
    <row r="250" spans="1:10" ht="19.5" customHeight="1">
      <c r="A250" s="634"/>
      <c r="B250" s="630" t="s">
        <v>1552</v>
      </c>
      <c r="C250" s="630"/>
      <c r="D250" s="630"/>
      <c r="E250" s="51">
        <v>0.2</v>
      </c>
      <c r="F250" s="31">
        <v>0</v>
      </c>
      <c r="G250" s="52">
        <f>F250*E250</f>
        <v>0</v>
      </c>
      <c r="H250" s="623"/>
      <c r="I250" s="623"/>
      <c r="J250" s="623"/>
    </row>
    <row r="251" spans="1:10" ht="19.5" customHeight="1">
      <c r="A251" s="634"/>
      <c r="B251" s="630" t="s">
        <v>1543</v>
      </c>
      <c r="C251" s="630"/>
      <c r="D251" s="630"/>
      <c r="E251" s="51">
        <v>0.2</v>
      </c>
      <c r="F251" s="31">
        <v>0</v>
      </c>
      <c r="G251" s="52">
        <f>F251*E251</f>
        <v>0</v>
      </c>
      <c r="H251" s="623"/>
      <c r="I251" s="623"/>
      <c r="J251" s="623"/>
    </row>
    <row r="252" spans="1:10" ht="19.5" customHeight="1">
      <c r="A252" s="632" t="s">
        <v>268</v>
      </c>
      <c r="B252" s="632"/>
      <c r="C252" s="632"/>
      <c r="D252" s="632"/>
      <c r="E252" s="633">
        <f>SUM(G247:G251)</f>
        <v>0</v>
      </c>
      <c r="F252" s="633"/>
      <c r="G252" s="633"/>
      <c r="H252" s="629"/>
      <c r="I252" s="629"/>
      <c r="J252" s="629"/>
    </row>
    <row r="253" spans="1:10" ht="19.5" customHeight="1">
      <c r="A253" s="50" t="s">
        <v>259</v>
      </c>
      <c r="B253" s="624" t="s">
        <v>263</v>
      </c>
      <c r="C253" s="624"/>
      <c r="D253" s="624"/>
      <c r="E253" s="50" t="s">
        <v>260</v>
      </c>
      <c r="F253" s="50" t="s">
        <v>261</v>
      </c>
      <c r="G253" s="50" t="s">
        <v>262</v>
      </c>
      <c r="H253" s="624" t="s">
        <v>277</v>
      </c>
      <c r="I253" s="624"/>
      <c r="J253" s="624"/>
    </row>
    <row r="254" spans="1:10" ht="19.5" customHeight="1">
      <c r="A254" s="634" t="s">
        <v>270</v>
      </c>
      <c r="B254" s="630" t="s">
        <v>1553</v>
      </c>
      <c r="C254" s="630"/>
      <c r="D254" s="630"/>
      <c r="E254" s="51">
        <v>0.2</v>
      </c>
      <c r="F254" s="31">
        <v>1</v>
      </c>
      <c r="G254" s="52">
        <f>F254*E254</f>
        <v>0.2</v>
      </c>
      <c r="H254" s="623"/>
      <c r="I254" s="623"/>
      <c r="J254" s="623"/>
    </row>
    <row r="255" spans="1:10" ht="19.5" customHeight="1">
      <c r="A255" s="634"/>
      <c r="B255" s="630" t="s">
        <v>272</v>
      </c>
      <c r="C255" s="630"/>
      <c r="D255" s="630"/>
      <c r="E255" s="51">
        <v>0.2</v>
      </c>
      <c r="F255" s="31">
        <v>0</v>
      </c>
      <c r="G255" s="52">
        <f>F255*E255</f>
        <v>0</v>
      </c>
      <c r="H255" s="623"/>
      <c r="I255" s="623"/>
      <c r="J255" s="623"/>
    </row>
    <row r="256" spans="1:10" ht="19.5" customHeight="1">
      <c r="A256" s="634"/>
      <c r="B256" s="630" t="s">
        <v>273</v>
      </c>
      <c r="C256" s="630"/>
      <c r="D256" s="630"/>
      <c r="E256" s="51">
        <v>0.2</v>
      </c>
      <c r="F256" s="31">
        <v>0</v>
      </c>
      <c r="G256" s="52">
        <f>F256*E256</f>
        <v>0</v>
      </c>
      <c r="H256" s="623"/>
      <c r="I256" s="623"/>
      <c r="J256" s="623"/>
    </row>
    <row r="257" spans="1:10" ht="19.5" customHeight="1">
      <c r="A257" s="634"/>
      <c r="B257" s="630" t="s">
        <v>274</v>
      </c>
      <c r="C257" s="630"/>
      <c r="D257" s="630"/>
      <c r="E257" s="51">
        <v>0.2</v>
      </c>
      <c r="F257" s="31">
        <v>0</v>
      </c>
      <c r="G257" s="52">
        <f>F257*E257</f>
        <v>0</v>
      </c>
      <c r="H257" s="623"/>
      <c r="I257" s="623"/>
      <c r="J257" s="623"/>
    </row>
    <row r="258" spans="1:10" ht="19.5" customHeight="1">
      <c r="A258" s="634"/>
      <c r="B258" s="630" t="s">
        <v>1541</v>
      </c>
      <c r="C258" s="630"/>
      <c r="D258" s="630"/>
      <c r="E258" s="51">
        <v>0.2</v>
      </c>
      <c r="F258" s="31">
        <v>0</v>
      </c>
      <c r="G258" s="52">
        <f>F258*E258</f>
        <v>0</v>
      </c>
      <c r="H258" s="623"/>
      <c r="I258" s="623"/>
      <c r="J258" s="623"/>
    </row>
    <row r="259" spans="1:10" ht="19.5" customHeight="1">
      <c r="A259" s="632" t="s">
        <v>275</v>
      </c>
      <c r="B259" s="632"/>
      <c r="C259" s="632"/>
      <c r="D259" s="632"/>
      <c r="E259" s="633">
        <f>SUM(G254:G258)</f>
        <v>0.2</v>
      </c>
      <c r="F259" s="633"/>
      <c r="G259" s="633"/>
      <c r="H259" s="629"/>
      <c r="I259" s="629"/>
      <c r="J259" s="629"/>
    </row>
    <row r="260" spans="1:10" ht="19.5" customHeight="1">
      <c r="A260" s="673"/>
      <c r="B260" s="673"/>
      <c r="C260" s="673"/>
      <c r="D260" s="673"/>
      <c r="E260" s="673"/>
      <c r="F260" s="673"/>
      <c r="G260" s="673"/>
      <c r="H260" s="673"/>
      <c r="I260" s="673"/>
      <c r="J260" s="673"/>
    </row>
    <row r="261" spans="1:10" ht="19.5" customHeight="1">
      <c r="A261" s="53" t="s">
        <v>278</v>
      </c>
      <c r="B261" s="53" t="s">
        <v>281</v>
      </c>
      <c r="C261" s="673"/>
      <c r="D261" s="673"/>
      <c r="E261" s="673"/>
      <c r="F261" s="673"/>
      <c r="G261" s="673"/>
      <c r="H261" s="673"/>
      <c r="I261" s="673"/>
      <c r="J261" s="673"/>
    </row>
    <row r="262" spans="1:10" ht="19.5" customHeight="1">
      <c r="A262" s="54" t="s">
        <v>276</v>
      </c>
      <c r="B262" s="55">
        <f>E238</f>
        <v>0.60000000000000009</v>
      </c>
      <c r="C262" s="673"/>
      <c r="D262" s="673"/>
      <c r="E262" s="673"/>
      <c r="F262" s="673"/>
      <c r="G262" s="673"/>
      <c r="H262" s="673"/>
      <c r="I262" s="673"/>
      <c r="J262" s="673"/>
    </row>
    <row r="263" spans="1:10" ht="19.5" customHeight="1">
      <c r="A263" s="54" t="s">
        <v>265</v>
      </c>
      <c r="B263" s="55">
        <f>E245</f>
        <v>1</v>
      </c>
      <c r="C263" s="673"/>
      <c r="D263" s="673"/>
      <c r="E263" s="673"/>
      <c r="F263" s="673"/>
      <c r="G263" s="673"/>
      <c r="H263" s="673"/>
      <c r="I263" s="673"/>
      <c r="J263" s="673"/>
    </row>
    <row r="264" spans="1:10" ht="19.5" customHeight="1">
      <c r="A264" s="54" t="s">
        <v>279</v>
      </c>
      <c r="B264" s="55">
        <f>E252</f>
        <v>0</v>
      </c>
      <c r="C264" s="673"/>
      <c r="D264" s="673"/>
      <c r="E264" s="673"/>
      <c r="F264" s="673"/>
      <c r="G264" s="673"/>
      <c r="H264" s="673"/>
      <c r="I264" s="673"/>
      <c r="J264" s="673"/>
    </row>
    <row r="265" spans="1:10" ht="33" customHeight="1">
      <c r="A265" s="54" t="s">
        <v>270</v>
      </c>
      <c r="B265" s="55">
        <f>E259</f>
        <v>0.2</v>
      </c>
      <c r="C265" s="673"/>
      <c r="D265" s="673"/>
      <c r="E265" s="673"/>
      <c r="F265" s="673"/>
      <c r="G265" s="673"/>
      <c r="H265" s="673"/>
      <c r="I265" s="673"/>
      <c r="J265" s="673"/>
    </row>
    <row r="266" spans="1:10" ht="35.25" customHeight="1">
      <c r="A266" s="56" t="s">
        <v>280</v>
      </c>
      <c r="B266" s="57">
        <f>AVERAGE(B262:B265)</f>
        <v>0.45</v>
      </c>
      <c r="C266" s="673"/>
      <c r="D266" s="673"/>
      <c r="E266" s="673"/>
      <c r="F266" s="673"/>
      <c r="G266" s="673"/>
      <c r="H266" s="673"/>
      <c r="I266" s="673"/>
      <c r="J266" s="673"/>
    </row>
    <row r="267" spans="1:10" ht="19.5" customHeight="1">
      <c r="A267" s="673"/>
      <c r="B267" s="673"/>
      <c r="C267" s="673"/>
      <c r="D267" s="673"/>
      <c r="E267" s="673"/>
      <c r="F267" s="673"/>
      <c r="G267" s="673"/>
      <c r="H267" s="673"/>
      <c r="I267" s="673"/>
      <c r="J267" s="673"/>
    </row>
    <row r="268" spans="1:10" ht="19.5" customHeight="1">
      <c r="A268" s="674" t="s">
        <v>1447</v>
      </c>
      <c r="B268" s="674"/>
      <c r="C268" s="674"/>
      <c r="D268" s="674"/>
      <c r="E268" s="674"/>
      <c r="F268" s="674"/>
      <c r="G268" s="674"/>
      <c r="H268" s="674"/>
      <c r="I268" s="674"/>
      <c r="J268" s="674"/>
    </row>
    <row r="269" spans="1:10" ht="38.25" customHeight="1">
      <c r="A269" s="672" t="s">
        <v>1454</v>
      </c>
      <c r="B269" s="672"/>
      <c r="C269" s="672"/>
      <c r="D269" s="675" t="s">
        <v>294</v>
      </c>
      <c r="E269" s="675"/>
      <c r="F269" s="675"/>
      <c r="G269" s="675"/>
      <c r="H269" s="675"/>
      <c r="I269" s="675"/>
      <c r="J269" s="675"/>
    </row>
    <row r="270" spans="1:10" ht="16.5" customHeight="1">
      <c r="A270" s="58"/>
      <c r="B270" s="58"/>
      <c r="C270" s="58"/>
      <c r="D270" s="58"/>
      <c r="E270" s="58"/>
      <c r="F270" s="58"/>
      <c r="G270" s="58"/>
      <c r="H270" s="58"/>
      <c r="I270" s="58"/>
    </row>
    <row r="271" spans="1:10" ht="14.25" customHeight="1">
      <c r="A271" s="666" t="s">
        <v>1436</v>
      </c>
      <c r="B271" s="666"/>
      <c r="C271" s="666"/>
      <c r="D271" s="666"/>
      <c r="E271" s="666"/>
      <c r="F271" s="666"/>
      <c r="G271" s="666"/>
      <c r="H271" s="666"/>
      <c r="I271" s="666"/>
      <c r="J271" s="666"/>
    </row>
    <row r="272" spans="1:10" ht="17.25" customHeight="1">
      <c r="A272" s="666" t="s">
        <v>1435</v>
      </c>
      <c r="B272" s="666"/>
      <c r="C272" s="666"/>
      <c r="D272" s="666"/>
      <c r="E272" s="666"/>
      <c r="F272" s="666"/>
      <c r="G272" s="666"/>
      <c r="H272" s="666"/>
      <c r="I272" s="666"/>
      <c r="J272" s="666"/>
    </row>
    <row r="273" spans="1:11" ht="54.75" customHeight="1">
      <c r="A273" s="665" t="s">
        <v>1545</v>
      </c>
      <c r="B273" s="665"/>
      <c r="C273" s="665"/>
      <c r="D273" s="665"/>
      <c r="E273" s="665"/>
      <c r="F273" s="665"/>
      <c r="G273" s="665"/>
      <c r="H273" s="665"/>
      <c r="I273" s="665"/>
      <c r="J273" s="665"/>
    </row>
    <row r="274" spans="1:11" ht="23.45" customHeight="1">
      <c r="A274" s="666" t="s">
        <v>292</v>
      </c>
      <c r="B274" s="666"/>
      <c r="C274" s="666"/>
      <c r="D274" s="666"/>
      <c r="E274" s="666"/>
      <c r="F274" s="666"/>
      <c r="G274" s="666"/>
      <c r="H274" s="666"/>
      <c r="I274" s="666"/>
      <c r="J274" s="666"/>
    </row>
    <row r="275" spans="1:11" ht="106.5" customHeight="1">
      <c r="A275" s="665" t="s">
        <v>1547</v>
      </c>
      <c r="B275" s="665"/>
      <c r="C275" s="665"/>
      <c r="D275" s="665"/>
      <c r="E275" s="665"/>
      <c r="F275" s="665"/>
      <c r="G275" s="665"/>
      <c r="H275" s="665"/>
      <c r="I275" s="665"/>
      <c r="J275" s="665"/>
    </row>
    <row r="276" spans="1:11" ht="19.5" customHeight="1">
      <c r="A276" s="666" t="s">
        <v>293</v>
      </c>
      <c r="B276" s="666"/>
      <c r="C276" s="666"/>
      <c r="D276" s="666"/>
      <c r="E276" s="666"/>
      <c r="F276" s="666"/>
      <c r="G276" s="666"/>
      <c r="H276" s="666"/>
      <c r="I276" s="666"/>
      <c r="J276" s="666"/>
    </row>
    <row r="277" spans="1:11" ht="90" customHeight="1">
      <c r="A277" s="665" t="s">
        <v>1546</v>
      </c>
      <c r="B277" s="665"/>
      <c r="C277" s="665"/>
      <c r="D277" s="665"/>
      <c r="E277" s="665"/>
      <c r="F277" s="665"/>
      <c r="G277" s="665"/>
      <c r="H277" s="665"/>
      <c r="I277" s="665"/>
      <c r="J277" s="665"/>
    </row>
    <row r="278" spans="1:11" ht="20.25" customHeight="1">
      <c r="A278" s="666" t="s">
        <v>1456</v>
      </c>
      <c r="B278" s="666"/>
      <c r="C278" s="666"/>
      <c r="D278" s="666"/>
      <c r="E278" s="666"/>
      <c r="F278" s="666"/>
      <c r="G278" s="666"/>
      <c r="H278" s="666"/>
      <c r="I278" s="666"/>
      <c r="J278" s="666"/>
    </row>
    <row r="279" spans="1:11" ht="35.25" customHeight="1">
      <c r="A279" s="665" t="s">
        <v>1534</v>
      </c>
      <c r="B279" s="665"/>
      <c r="C279" s="665"/>
      <c r="D279" s="665"/>
      <c r="E279" s="665"/>
      <c r="F279" s="665"/>
      <c r="G279" s="665"/>
      <c r="H279" s="665"/>
      <c r="I279" s="665"/>
      <c r="J279" s="665"/>
    </row>
    <row r="280" spans="1:11" ht="24" customHeight="1">
      <c r="A280" s="666" t="s">
        <v>1457</v>
      </c>
      <c r="B280" s="666"/>
      <c r="C280" s="666"/>
      <c r="D280" s="666"/>
      <c r="E280" s="666"/>
      <c r="F280" s="666"/>
      <c r="G280" s="666"/>
      <c r="H280" s="666"/>
      <c r="I280" s="666"/>
      <c r="J280" s="666"/>
    </row>
    <row r="281" spans="1:11" ht="89.45" customHeight="1">
      <c r="A281" s="665" t="s">
        <v>1535</v>
      </c>
      <c r="B281" s="665"/>
      <c r="C281" s="665"/>
      <c r="D281" s="665"/>
      <c r="E281" s="665"/>
      <c r="F281" s="665"/>
      <c r="G281" s="665"/>
      <c r="H281" s="665"/>
      <c r="I281" s="665"/>
      <c r="J281" s="665"/>
    </row>
    <row r="282" spans="1:11" ht="21" customHeight="1">
      <c r="A282" s="664" t="s">
        <v>1448</v>
      </c>
      <c r="B282" s="664"/>
      <c r="C282" s="664"/>
      <c r="D282" s="664"/>
      <c r="E282" s="664"/>
      <c r="F282" s="664"/>
      <c r="G282" s="664"/>
      <c r="H282" s="664"/>
      <c r="I282" s="664"/>
      <c r="J282" s="664"/>
    </row>
    <row r="283" spans="1:11" ht="35.25" customHeight="1">
      <c r="A283" s="679" t="s">
        <v>1436</v>
      </c>
      <c r="B283" s="679"/>
      <c r="C283" s="679"/>
      <c r="D283" s="680" t="s">
        <v>295</v>
      </c>
      <c r="E283" s="680"/>
      <c r="F283" s="680"/>
      <c r="G283" s="680"/>
      <c r="H283" s="680"/>
      <c r="I283" s="680"/>
      <c r="J283" s="680"/>
    </row>
    <row r="284" spans="1:11" ht="12.95" customHeight="1">
      <c r="A284" s="681"/>
      <c r="B284" s="681"/>
      <c r="C284" s="681"/>
      <c r="D284" s="681"/>
      <c r="E284" s="681"/>
      <c r="F284" s="681"/>
      <c r="G284" s="681"/>
      <c r="H284" s="681"/>
      <c r="I284" s="681"/>
      <c r="J284" s="681"/>
    </row>
    <row r="285" spans="1:11" ht="12.95" customHeight="1">
      <c r="A285" s="664" t="s">
        <v>1449</v>
      </c>
      <c r="B285" s="664"/>
      <c r="C285" s="664"/>
      <c r="D285" s="664"/>
      <c r="E285" s="664"/>
      <c r="F285" s="664"/>
      <c r="G285" s="664"/>
      <c r="H285" s="664"/>
      <c r="I285" s="664"/>
      <c r="J285" s="664"/>
    </row>
    <row r="286" spans="1:11" ht="33.950000000000003" customHeight="1">
      <c r="A286" s="682" t="s">
        <v>1446</v>
      </c>
      <c r="B286" s="682"/>
      <c r="C286" s="682"/>
      <c r="D286" s="682"/>
      <c r="E286" s="682"/>
      <c r="F286" s="682"/>
      <c r="G286" s="682"/>
      <c r="H286" s="682"/>
      <c r="I286" s="682"/>
      <c r="J286" s="682"/>
    </row>
    <row r="287" spans="1:11" ht="26.45" customHeight="1">
      <c r="A287" s="644" t="s">
        <v>1461</v>
      </c>
      <c r="B287" s="644"/>
      <c r="C287" s="644"/>
      <c r="D287" s="680" t="s">
        <v>295</v>
      </c>
      <c r="E287" s="680"/>
      <c r="F287" s="680"/>
      <c r="G287" s="680"/>
      <c r="H287" s="680"/>
      <c r="I287" s="680"/>
      <c r="J287" s="680"/>
      <c r="K287" s="47" t="s">
        <v>1557</v>
      </c>
    </row>
    <row r="288" spans="1:11" ht="26.45" customHeight="1" thickBot="1">
      <c r="A288" s="628" t="s">
        <v>332</v>
      </c>
      <c r="B288" s="628"/>
      <c r="C288" s="628"/>
      <c r="D288" s="628"/>
      <c r="E288" s="628"/>
      <c r="F288" s="628"/>
      <c r="G288" s="628"/>
      <c r="H288" s="628"/>
      <c r="I288" s="628"/>
      <c r="J288" s="628"/>
    </row>
    <row r="289" spans="1:10" ht="13.5" thickBot="1">
      <c r="A289" s="625" t="s">
        <v>1516</v>
      </c>
      <c r="B289" s="626"/>
      <c r="C289" s="626"/>
      <c r="D289" s="626"/>
      <c r="E289" s="627"/>
      <c r="F289" s="625" t="s">
        <v>1505</v>
      </c>
      <c r="G289" s="626"/>
      <c r="H289" s="627"/>
      <c r="I289" s="625" t="s">
        <v>1504</v>
      </c>
      <c r="J289" s="626"/>
    </row>
    <row r="290" spans="1:10" ht="12.95" customHeight="1" thickBot="1">
      <c r="A290" s="20" t="s">
        <v>1513</v>
      </c>
      <c r="B290" s="645"/>
      <c r="C290" s="646"/>
      <c r="D290" s="646"/>
      <c r="E290" s="647"/>
      <c r="F290" s="635"/>
      <c r="G290" s="636"/>
      <c r="H290" s="637"/>
      <c r="I290" s="635" t="s">
        <v>1504</v>
      </c>
      <c r="J290" s="636"/>
    </row>
    <row r="291" spans="1:10" ht="12.95" customHeight="1" thickBot="1">
      <c r="A291" s="20" t="s">
        <v>1514</v>
      </c>
      <c r="B291" s="645"/>
      <c r="C291" s="646"/>
      <c r="D291" s="646"/>
      <c r="E291" s="647"/>
      <c r="F291" s="635"/>
      <c r="G291" s="636"/>
      <c r="H291" s="637"/>
      <c r="I291" s="635" t="s">
        <v>1504</v>
      </c>
      <c r="J291" s="636"/>
    </row>
    <row r="292" spans="1:10" ht="24" customHeight="1" thickBot="1">
      <c r="A292" s="20" t="s">
        <v>1515</v>
      </c>
      <c r="B292" s="635"/>
      <c r="C292" s="636"/>
      <c r="D292" s="636"/>
      <c r="E292" s="637"/>
      <c r="F292" s="635"/>
      <c r="G292" s="636"/>
      <c r="H292" s="637"/>
      <c r="I292" s="635" t="s">
        <v>1504</v>
      </c>
      <c r="J292" s="636"/>
    </row>
    <row r="293" spans="1:10">
      <c r="A293" s="29"/>
    </row>
    <row r="294" spans="1:10">
      <c r="A294" s="676" t="s">
        <v>1434</v>
      </c>
      <c r="B294" s="676"/>
      <c r="C294" s="676"/>
      <c r="D294" s="676"/>
      <c r="E294" s="676"/>
      <c r="F294" s="676"/>
      <c r="G294" s="676"/>
      <c r="H294" s="676"/>
      <c r="I294" s="676"/>
      <c r="J294" s="676"/>
    </row>
    <row r="295" spans="1:10">
      <c r="A295" s="40" t="s">
        <v>1450</v>
      </c>
      <c r="B295" s="40" t="s">
        <v>263</v>
      </c>
      <c r="C295" s="676" t="s">
        <v>1451</v>
      </c>
      <c r="D295" s="676"/>
      <c r="E295" s="676"/>
      <c r="F295" s="676"/>
      <c r="G295" s="676"/>
      <c r="H295" s="676"/>
      <c r="I295" s="676"/>
      <c r="J295" s="676"/>
    </row>
    <row r="296" spans="1:10" ht="12.75" customHeight="1">
      <c r="A296" s="32">
        <v>0</v>
      </c>
      <c r="B296" s="48" t="s">
        <v>1554</v>
      </c>
      <c r="C296" s="677" t="s">
        <v>1556</v>
      </c>
      <c r="D296" s="677"/>
      <c r="E296" s="677"/>
      <c r="F296" s="677"/>
      <c r="G296" s="677"/>
      <c r="H296" s="677"/>
      <c r="I296" s="677"/>
      <c r="J296" s="677"/>
    </row>
    <row r="297" spans="1:10" ht="12.75" customHeight="1">
      <c r="A297" s="33">
        <v>1</v>
      </c>
      <c r="B297" s="48" t="s">
        <v>1555</v>
      </c>
      <c r="C297" s="677" t="s">
        <v>1452</v>
      </c>
      <c r="D297" s="677"/>
      <c r="E297" s="677"/>
      <c r="F297" s="677"/>
      <c r="G297" s="677"/>
      <c r="H297" s="677"/>
      <c r="I297" s="677"/>
      <c r="J297" s="677"/>
    </row>
  </sheetData>
  <mergeCells count="500">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B254:D254"/>
    <mergeCell ref="B255:D255"/>
    <mergeCell ref="B256:D256"/>
    <mergeCell ref="B257:D257"/>
    <mergeCell ref="B258:D258"/>
    <mergeCell ref="H252:J252"/>
    <mergeCell ref="H253:J253"/>
    <mergeCell ref="H254:J254"/>
    <mergeCell ref="H255:J255"/>
    <mergeCell ref="H258:J258"/>
    <mergeCell ref="A219:C219"/>
    <mergeCell ref="E219:I219"/>
    <mergeCell ref="A220:C220"/>
    <mergeCell ref="E220:I220"/>
    <mergeCell ref="A221:C221"/>
    <mergeCell ref="E221:I221"/>
    <mergeCell ref="B233:D233"/>
    <mergeCell ref="B234:D234"/>
    <mergeCell ref="B235:D235"/>
    <mergeCell ref="H234:J234"/>
    <mergeCell ref="H235:J235"/>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A194:C194"/>
    <mergeCell ref="E194:I194"/>
    <mergeCell ref="A195:C195"/>
    <mergeCell ref="E195:I195"/>
    <mergeCell ref="A196:C196"/>
    <mergeCell ref="E196:I196"/>
    <mergeCell ref="A190:C190"/>
    <mergeCell ref="E190:I190"/>
    <mergeCell ref="A191:C191"/>
    <mergeCell ref="E191:I191"/>
    <mergeCell ref="A192:G192"/>
    <mergeCell ref="A193:I193"/>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93:C93"/>
    <mergeCell ref="E93:I93"/>
    <mergeCell ref="A94:C94"/>
    <mergeCell ref="E94:I94"/>
    <mergeCell ref="A95:C95"/>
    <mergeCell ref="E95:I95"/>
    <mergeCell ref="A89:C89"/>
    <mergeCell ref="E89:I89"/>
    <mergeCell ref="A90:C90"/>
    <mergeCell ref="E90:I90"/>
    <mergeCell ref="A91:I91"/>
    <mergeCell ref="A92:I92"/>
    <mergeCell ref="A85:I85"/>
    <mergeCell ref="A86:I86"/>
    <mergeCell ref="A87:C87"/>
    <mergeCell ref="E87:I87"/>
    <mergeCell ref="A88:C88"/>
    <mergeCell ref="E88:I88"/>
    <mergeCell ref="A82:C82"/>
    <mergeCell ref="E82:I82"/>
    <mergeCell ref="A83:C83"/>
    <mergeCell ref="E83:I83"/>
    <mergeCell ref="A84:C84"/>
    <mergeCell ref="E84:I84"/>
    <mergeCell ref="A78:I78"/>
    <mergeCell ref="A79:I79"/>
    <mergeCell ref="A80:C80"/>
    <mergeCell ref="E80:I80"/>
    <mergeCell ref="A81:C81"/>
    <mergeCell ref="E81:I81"/>
    <mergeCell ref="A75:C75"/>
    <mergeCell ref="E75:I75"/>
    <mergeCell ref="A76:C76"/>
    <mergeCell ref="E76:I76"/>
    <mergeCell ref="A77:C77"/>
    <mergeCell ref="E77:I77"/>
    <mergeCell ref="A71:C71"/>
    <mergeCell ref="E71:I71"/>
    <mergeCell ref="A72:C72"/>
    <mergeCell ref="E72:I72"/>
    <mergeCell ref="A73:I73"/>
    <mergeCell ref="A74:I74"/>
    <mergeCell ref="A67:C67"/>
    <mergeCell ref="E67:I67"/>
    <mergeCell ref="A68:C68"/>
    <mergeCell ref="E68:I68"/>
    <mergeCell ref="A69:I69"/>
    <mergeCell ref="A70:I70"/>
    <mergeCell ref="A64:C64"/>
    <mergeCell ref="E64:I64"/>
    <mergeCell ref="A65:C65"/>
    <mergeCell ref="E65:I65"/>
    <mergeCell ref="A66:C66"/>
    <mergeCell ref="E66:I66"/>
    <mergeCell ref="A61:C61"/>
    <mergeCell ref="E61:I61"/>
    <mergeCell ref="A62:C62"/>
    <mergeCell ref="E62:I62"/>
    <mergeCell ref="A63:C63"/>
    <mergeCell ref="E63:I63"/>
    <mergeCell ref="A57:C57"/>
    <mergeCell ref="E57:I57"/>
    <mergeCell ref="A58:C58"/>
    <mergeCell ref="E58:I58"/>
    <mergeCell ref="A59:I59"/>
    <mergeCell ref="A60:I60"/>
    <mergeCell ref="A55:C55"/>
    <mergeCell ref="E55:I55"/>
    <mergeCell ref="A56:C56"/>
    <mergeCell ref="E56:I56"/>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s>
  <conditionalFormatting sqref="B9:B10">
    <cfRule type="expression" priority="1">
      <formula>"lista desplegable"</formula>
    </cfRule>
  </conditionalFormatting>
  <conditionalFormatting sqref="D40:D45">
    <cfRule type="beginsWith" dxfId="109" priority="487" operator="beginsWith" text="No cumple">
      <formula>LEFT(D40,LEN("No cumple"))="No cumple"</formula>
    </cfRule>
    <cfRule type="beginsWith" dxfId="108" priority="488" operator="beginsWith" text="Cumple">
      <formula>LEFT(D40,LEN("Cumple"))="Cumple"</formula>
    </cfRule>
  </conditionalFormatting>
  <conditionalFormatting sqref="D49">
    <cfRule type="containsText" dxfId="107"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53:D58">
    <cfRule type="beginsWith" dxfId="106" priority="481" operator="beginsWith" text="No cumple">
      <formula>LEFT(D53,LEN("No cumple"))="No cumple"</formula>
    </cfRule>
    <cfRule type="beginsWith" dxfId="105" priority="482" operator="beginsWith" text="Cumple">
      <formula>LEFT(D53,LEN("Cumple"))="Cumple"</formula>
    </cfRule>
  </conditionalFormatting>
  <conditionalFormatting sqref="D62:D68">
    <cfRule type="beginsWith" dxfId="104" priority="462" operator="beginsWith" text="Cumple">
      <formula>LEFT(D62,LEN("Cumple"))="Cumple"</formula>
    </cfRule>
    <cfRule type="beginsWith" dxfId="103" priority="461" operator="beginsWith" text="No cumple">
      <formula>LEFT(D62,LEN("No cumple"))="No cumple"</formula>
    </cfRule>
  </conditionalFormatting>
  <conditionalFormatting sqref="D72">
    <cfRule type="beginsWith" dxfId="102" priority="463" operator="beginsWith" text="No cumple">
      <formula>LEFT(D72,LEN("No cumple"))="No cumple"</formula>
    </cfRule>
    <cfRule type="beginsWith" dxfId="101" priority="464" operator="beginsWith" text="Cumple">
      <formula>LEFT(D72,LEN("Cumple"))="Cumple"</formula>
    </cfRule>
  </conditionalFormatting>
  <conditionalFormatting sqref="D76:D77">
    <cfRule type="beginsWith" dxfId="100" priority="466" operator="beginsWith" text="Cumple">
      <formula>LEFT(D76,LEN("Cumple"))="Cumple"</formula>
    </cfRule>
    <cfRule type="beginsWith" dxfId="99" priority="465" operator="beginsWith" text="No cumple">
      <formula>LEFT(D76,LEN("No cumple"))="No cumple"</formula>
    </cfRule>
  </conditionalFormatting>
  <conditionalFormatting sqref="D81:D84">
    <cfRule type="beginsWith" dxfId="98" priority="467" operator="beginsWith" text="No cumple">
      <formula>LEFT(D81,LEN("No cumple"))="No cumple"</formula>
    </cfRule>
    <cfRule type="beginsWith" dxfId="97" priority="468" operator="beginsWith" text="Cumple">
      <formula>LEFT(D81,LEN("Cumple"))="Cumple"</formula>
    </cfRule>
  </conditionalFormatting>
  <conditionalFormatting sqref="D88:D90">
    <cfRule type="beginsWith" dxfId="96" priority="470" operator="beginsWith" text="Cumple">
      <formula>LEFT(D88,LEN("Cumple"))="Cumple"</formula>
    </cfRule>
    <cfRule type="beginsWith" dxfId="95" priority="469" operator="beginsWith" text="No cumple">
      <formula>LEFT(D88,LEN("No cumple"))="No cumple"</formula>
    </cfRule>
  </conditionalFormatting>
  <conditionalFormatting sqref="D94:D96">
    <cfRule type="beginsWith" dxfId="94" priority="471" operator="beginsWith" text="No cumple">
      <formula>LEFT(D94,LEN("No cumple"))="No cumple"</formula>
    </cfRule>
    <cfRule type="beginsWith" dxfId="93" priority="472" operator="beginsWith" text="Cumple">
      <formula>LEFT(D94,LEN("Cumple"))="Cumple"</formula>
    </cfRule>
  </conditionalFormatting>
  <conditionalFormatting sqref="D100:D101">
    <cfRule type="beginsWith" dxfId="92" priority="474" operator="beginsWith" text="Cumple">
      <formula>LEFT(D100,LEN("Cumple"))="Cumple"</formula>
    </cfRule>
    <cfRule type="beginsWith" dxfId="91" priority="473" operator="beginsWith" text="No cumple">
      <formula>LEFT(D100,LEN("No cumple"))="No cumple"</formula>
    </cfRule>
  </conditionalFormatting>
  <conditionalFormatting sqref="D102">
    <cfRule type="colorScale" priority="486">
      <colorScale>
        <cfvo type="min"/>
        <cfvo type="percentile" val="50"/>
        <cfvo type="max"/>
        <color rgb="FFF8696B"/>
        <color rgb="FFFFEB84"/>
        <color rgb="FF63BE7B"/>
      </colorScale>
    </cfRule>
    <cfRule type="containsText" dxfId="90" priority="485" operator="containsText" text="No Cumple">
      <formula>NOT(ISERROR(SEARCH("No Cumple",D102)))</formula>
    </cfRule>
  </conditionalFormatting>
  <conditionalFormatting sqref="D105:D106">
    <cfRule type="beginsWith" dxfId="89" priority="476" operator="beginsWith" text="Cumple">
      <formula>LEFT(D105,LEN("Cumple"))="Cumple"</formula>
    </cfRule>
    <cfRule type="beginsWith" dxfId="88" priority="475" operator="beginsWith" text="No cumple">
      <formula>LEFT(D105,LEN("No cumple"))="No cumple"</formula>
    </cfRule>
  </conditionalFormatting>
  <conditionalFormatting sqref="D110">
    <cfRule type="beginsWith" dxfId="87" priority="479" operator="beginsWith" text="No cumple">
      <formula>LEFT(D110,LEN("No cumple"))="No cumple"</formula>
    </cfRule>
    <cfRule type="beginsWith" dxfId="86" priority="480" operator="beginsWith" text="Cumple">
      <formula>LEFT(D110,LEN("Cumple"))="Cumple"</formula>
    </cfRule>
  </conditionalFormatting>
  <conditionalFormatting sqref="D114">
    <cfRule type="beginsWith" dxfId="85" priority="477" operator="beginsWith" text="No cumple">
      <formula>LEFT(D114,LEN("No cumple"))="No cumple"</formula>
    </cfRule>
    <cfRule type="beginsWith" dxfId="84" priority="478" operator="beginsWith" text="Cumple">
      <formula>LEFT(D114,LEN("Cumple"))="Cumple"</formula>
    </cfRule>
  </conditionalFormatting>
  <conditionalFormatting sqref="D118">
    <cfRule type="beginsWith" dxfId="83" priority="459" operator="beginsWith" text="No cumple">
      <formula>LEFT(D118,LEN("No cumple"))="No cumple"</formula>
    </cfRule>
    <cfRule type="beginsWith" dxfId="82" priority="460" operator="beginsWith" text="Cumple">
      <formula>LEFT(D118,LEN("Cumple"))="Cumple"</formula>
    </cfRule>
  </conditionalFormatting>
  <conditionalFormatting sqref="D122:D123">
    <cfRule type="colorScale" priority="514">
      <colorScale>
        <cfvo type="min"/>
        <cfvo type="percentile" val="50"/>
        <cfvo type="max"/>
        <color rgb="FFF8696B"/>
        <color rgb="FFFFEB84"/>
        <color rgb="FF63BE7B"/>
      </colorScale>
    </cfRule>
    <cfRule type="containsText" dxfId="81" priority="513" operator="containsText" text="No Cumple">
      <formula>NOT(ISERROR(SEARCH("No Cumple",D122)))</formula>
    </cfRule>
  </conditionalFormatting>
  <conditionalFormatting sqref="D131:D140">
    <cfRule type="beginsWith" dxfId="80" priority="511" operator="beginsWith" text="No cumple">
      <formula>LEFT(D131,LEN("No cumple"))="No cumple"</formula>
    </cfRule>
    <cfRule type="beginsWith" dxfId="79" priority="512" operator="beginsWith" text="Cumple">
      <formula>LEFT(D131,LEN("Cumple"))="Cumple"</formula>
    </cfRule>
  </conditionalFormatting>
  <conditionalFormatting sqref="D144:D158">
    <cfRule type="beginsWith" dxfId="78" priority="509" operator="beginsWith" text="No cumple">
      <formula>LEFT(D144,LEN("No cumple"))="No cumple"</formula>
    </cfRule>
    <cfRule type="beginsWith" dxfId="77" priority="510" operator="beginsWith" text="Cumple">
      <formula>LEFT(D144,LEN("Cumple"))="Cumple"</formula>
    </cfRule>
  </conditionalFormatting>
  <conditionalFormatting sqref="D162:D165">
    <cfRule type="beginsWith" dxfId="76" priority="507" operator="beginsWith" text="No cumple">
      <formula>LEFT(D162,LEN("No cumple"))="No cumple"</formula>
    </cfRule>
    <cfRule type="beginsWith" dxfId="75" priority="508" operator="beginsWith" text="Cumple">
      <formula>LEFT(D162,LEN("Cumple"))="Cumple"</formula>
    </cfRule>
  </conditionalFormatting>
  <conditionalFormatting sqref="D169:D170">
    <cfRule type="beginsWith" dxfId="74" priority="505" operator="beginsWith" text="No cumple">
      <formula>LEFT(D169,LEN("No cumple"))="No cumple"</formula>
    </cfRule>
    <cfRule type="beginsWith" dxfId="73" priority="506" operator="beginsWith" text="Cumple">
      <formula>LEFT(D169,LEN("Cumple"))="Cumple"</formula>
    </cfRule>
  </conditionalFormatting>
  <conditionalFormatting sqref="D174:D180">
    <cfRule type="beginsWith" dxfId="72" priority="503" operator="beginsWith" text="No cumple">
      <formula>LEFT(D174,LEN("No cumple"))="No cumple"</formula>
    </cfRule>
    <cfRule type="beginsWith" dxfId="71" priority="504" operator="beginsWith" text="Cumple">
      <formula>LEFT(D174,LEN("Cumple"))="Cumple"</formula>
    </cfRule>
  </conditionalFormatting>
  <conditionalFormatting sqref="D184:D185">
    <cfRule type="beginsWith" dxfId="70" priority="502" operator="beginsWith" text="Cumple">
      <formula>LEFT(D184,LEN("Cumple"))="Cumple"</formula>
    </cfRule>
    <cfRule type="beginsWith" dxfId="69" priority="501" operator="beginsWith" text="No cumple">
      <formula>LEFT(D184,LEN("No cumple"))="No cumple"</formula>
    </cfRule>
  </conditionalFormatting>
  <conditionalFormatting sqref="D189:D191">
    <cfRule type="beginsWith" dxfId="68" priority="500" operator="beginsWith" text="Cumple">
      <formula>LEFT(D189,LEN("Cumple"))="Cumple"</formula>
    </cfRule>
    <cfRule type="beginsWith" dxfId="67" priority="499" operator="beginsWith" text="No cumple">
      <formula>LEFT(D189,LEN("No cumple"))="No cumple"</formula>
    </cfRule>
  </conditionalFormatting>
  <conditionalFormatting sqref="D195:D199">
    <cfRule type="beginsWith" dxfId="66" priority="498" operator="beginsWith" text="Cumple">
      <formula>LEFT(D195,LEN("Cumple"))="Cumple"</formula>
    </cfRule>
    <cfRule type="beginsWith" dxfId="65" priority="497" operator="beginsWith" text="No cumple">
      <formula>LEFT(D195,LEN("No cumple"))="No cumple"</formula>
    </cfRule>
  </conditionalFormatting>
  <conditionalFormatting sqref="D203:D205">
    <cfRule type="beginsWith" dxfId="64" priority="495" operator="beginsWith" text="No cumple">
      <formula>LEFT(D203,LEN("No cumple"))="No cumple"</formula>
    </cfRule>
    <cfRule type="beginsWith" dxfId="63" priority="496" operator="beginsWith" text="Cumple">
      <formula>LEFT(D203,LEN("Cumple"))="Cumple"</formula>
    </cfRule>
  </conditionalFormatting>
  <conditionalFormatting sqref="D209:D211">
    <cfRule type="beginsWith" dxfId="62" priority="494" operator="beginsWith" text="Cumple">
      <formula>LEFT(D209,LEN("Cumple"))="Cumple"</formula>
    </cfRule>
    <cfRule type="beginsWith" dxfId="61" priority="493" operator="beginsWith" text="No cumple">
      <formula>LEFT(D209,LEN("No cumple"))="No cumple"</formula>
    </cfRule>
  </conditionalFormatting>
  <conditionalFormatting sqref="D215">
    <cfRule type="beginsWith" dxfId="60" priority="491" operator="beginsWith" text="No cumple">
      <formula>LEFT(D215,LEN("No cumple"))="No cumple"</formula>
    </cfRule>
    <cfRule type="beginsWith" dxfId="59" priority="492" operator="beginsWith" text="Cumple">
      <formula>LEFT(D215,LEN("Cumple"))="Cumple"</formula>
    </cfRule>
  </conditionalFormatting>
  <conditionalFormatting sqref="D219:D225">
    <cfRule type="beginsWith" dxfId="58" priority="489" operator="beginsWith" text="No cumple">
      <formula>LEFT(D219,LEN("No cumple"))="No cumple"</formula>
    </cfRule>
    <cfRule type="beginsWith" dxfId="57" priority="490" operator="beginsWith" text="Cumple">
      <formula>LEFT(D219,LEN("Cumple"))="Cumple"</formula>
    </cfRule>
  </conditionalFormatting>
  <conditionalFormatting sqref="D269">
    <cfRule type="containsText" dxfId="56" priority="171" operator="containsText" text="No favorable con observaciones no subsanables">
      <formula>NOT(ISERROR(SEARCH("No favorable con observaciones no subsanables",D269)))</formula>
    </cfRule>
    <cfRule type="containsText" dxfId="55" priority="172" operator="containsText" text="No favorable con observaciones subsanables">
      <formula>NOT(ISERROR(SEARCH("No favorable con observaciones subsanables",D269)))</formula>
    </cfRule>
    <cfRule type="containsText" dxfId="54" priority="173" operator="containsText" text="FAVORABLE">
      <formula>NOT(ISERROR(SEARCH("FAVORABLE",D269)))</formula>
    </cfRule>
    <cfRule type="containsText" dxfId="53" priority="174" operator="containsText" text="No favorable con observaciones no subsanables">
      <formula>NOT(ISERROR(SEARCH("No favorable con observaciones no subsanables",D269)))</formula>
    </cfRule>
    <cfRule type="containsText" dxfId="52" priority="175" operator="containsText" text="FAVORABLE">
      <formula>NOT(ISERROR(SEARCH("FAVORABLE",D269)))</formula>
    </cfRule>
    <cfRule type="containsText" dxfId="51" priority="176" operator="containsText" text="NO FAVORABLE CON OBSERVACIONES NO SUBSANABLES">
      <formula>NOT(ISERROR(SEARCH("NO FAVORABLE CON OBSERVACIONES NO SUBSANABLES",D269)))</formula>
    </cfRule>
    <cfRule type="expression" dxfId="50" priority="178">
      <formula>$D$150</formula>
    </cfRule>
    <cfRule type="expression" dxfId="49" priority="179">
      <formula>$D$150</formula>
    </cfRule>
    <cfRule type="containsText" dxfId="48" priority="177" operator="containsText" text="NO FAVORABLE CON OBSERVACIONES NO SUBSANABLES">
      <formula>NOT(ISERROR(SEARCH("NO FAVORABLE CON OBSERVACIONES NO SUBSANABLES",D269)))</formula>
    </cfRule>
  </conditionalFormatting>
  <conditionalFormatting sqref="D283">
    <cfRule type="containsText" dxfId="47" priority="13" operator="containsText" text="NO FAVORABLE CON OBSERVACIONES NO SUBSANABLES">
      <formula>NOT(ISERROR(SEARCH("NO FAVORABLE CON OBSERVACIONES NO SUBSANABLES",D283)))</formula>
    </cfRule>
    <cfRule type="containsText" dxfId="46" priority="12" operator="containsText" text="FAVORABLE">
      <formula>NOT(ISERROR(SEARCH("FAVORABLE",D283)))</formula>
    </cfRule>
    <cfRule type="containsText" dxfId="45" priority="10" operator="containsText" text="FAVORABLE">
      <formula>NOT(ISERROR(SEARCH("FAVORABLE",D283)))</formula>
    </cfRule>
    <cfRule type="containsText" dxfId="44" priority="9" operator="containsText" text="No favorable con observaciones subsanables">
      <formula>NOT(ISERROR(SEARCH("No favorable con observaciones subsanables",D283)))</formula>
    </cfRule>
    <cfRule type="containsText" dxfId="43" priority="8" operator="containsText" text="No favorable con observaciones no subsanables">
      <formula>NOT(ISERROR(SEARCH("No favorable con observaciones no subsanables",D283)))</formula>
    </cfRule>
    <cfRule type="containsText" dxfId="42" priority="7" operator="containsText" text="NO FAVORABLE, NO ES CONSISTENTE CON UN PROYECTO TIPO">
      <formula>NOT(ISERROR(SEARCH("NO FAVORABLE, NO ES CONSISTENTE CON UN PROYECTO TIPO",D283)))</formula>
    </cfRule>
    <cfRule type="containsText" dxfId="41" priority="11" operator="containsText" text="No favorable con observaciones no subsanables">
      <formula>NOT(ISERROR(SEARCH("No favorable con observaciones no subsanables",D283)))</formula>
    </cfRule>
    <cfRule type="expression" dxfId="40" priority="16">
      <formula>$D$170</formula>
    </cfRule>
    <cfRule type="expression" dxfId="39" priority="15">
      <formula>$D$170</formula>
    </cfRule>
    <cfRule type="containsText" dxfId="38" priority="14" operator="containsText" text="NO FAVORABLE CON OBSERVACIONES NO SUBSANABLES">
      <formula>NOT(ISERROR(SEARCH("NO FAVORABLE CON OBSERVACIONES NO SUBSANABLES",D283)))</formula>
    </cfRule>
  </conditionalFormatting>
  <conditionalFormatting sqref="D287">
    <cfRule type="expression" dxfId="37" priority="209">
      <formula>$D$151</formula>
    </cfRule>
    <cfRule type="expression" dxfId="36" priority="210">
      <formula>$D$151</formula>
    </cfRule>
    <cfRule type="containsText" dxfId="35" priority="202" operator="containsText" text="No favorable con observaciones no subsanables">
      <formula>NOT(ISERROR(SEARCH("No favorable con observaciones no subsanables",D287)))</formula>
    </cfRule>
    <cfRule type="containsText" dxfId="34" priority="203" operator="containsText" text="No favorable con observaciones subsanables">
      <formula>NOT(ISERROR(SEARCH("No favorable con observaciones subsanables",D287)))</formula>
    </cfRule>
    <cfRule type="containsText" dxfId="33" priority="204" operator="containsText" text="FAVORABLE">
      <formula>NOT(ISERROR(SEARCH("FAVORABLE",D287)))</formula>
    </cfRule>
    <cfRule type="containsText" dxfId="32" priority="205" operator="containsText" text="No favorable con observaciones no subsanables">
      <formula>NOT(ISERROR(SEARCH("No favorable con observaciones no subsanables",D287)))</formula>
    </cfRule>
    <cfRule type="containsText" dxfId="31" priority="206" operator="containsText" text="FAVORABLE">
      <formula>NOT(ISERROR(SEARCH("FAVORABLE",D287)))</formula>
    </cfRule>
    <cfRule type="containsText" dxfId="30" priority="207" operator="containsText" text="NO FAVORABLE CON OBSERVACIONES NO SUBSANABLES">
      <formula>NOT(ISERROR(SEARCH("NO FAVORABLE CON OBSERVACIONES NO SUBSANABLES",D287)))</formula>
    </cfRule>
    <cfRule type="containsText" dxfId="29" priority="208" operator="containsText" text="NO FAVORABLE CON OBSERVACIONES NO SUBSANABLES">
      <formula>NOT(ISERROR(SEARCH("NO FAVORABLE CON OBSERVACIONES NO SUBSANABLES",D287)))</formula>
    </cfRule>
  </conditionalFormatting>
  <conditionalFormatting sqref="F23">
    <cfRule type="beginsWith" dxfId="28" priority="4" operator="beginsWith" text="No cumple">
      <formula>LEFT(F23,LEN("No cumple"))="No cumple"</formula>
    </cfRule>
    <cfRule type="beginsWith" dxfId="27" priority="5" operator="beginsWith" text="Cumple">
      <formula>LEFT(F23,LEN("Cumple"))="Cumple"</formula>
    </cfRule>
  </conditionalFormatting>
  <conditionalFormatting sqref="F233:F237">
    <cfRule type="cellIs" dxfId="26" priority="37" operator="between">
      <formula>1</formula>
      <formula>1</formula>
    </cfRule>
    <cfRule type="colorScale" priority="42">
      <colorScale>
        <cfvo type="min"/>
        <cfvo type="percentile" val="50"/>
        <cfvo type="max"/>
        <color rgb="FFF8696B"/>
        <color rgb="FFFFEB84"/>
        <color rgb="FF63BE7B"/>
      </colorScale>
    </cfRule>
    <cfRule type="cellIs" dxfId="25" priority="41" operator="between">
      <formula>0</formula>
      <formula>0.4</formula>
    </cfRule>
    <cfRule type="cellIs" dxfId="24" priority="40" operator="between">
      <formula>0</formula>
      <formula>0.39</formula>
    </cfRule>
    <cfRule type="cellIs" dxfId="23" priority="39" operator="between">
      <formula>0.41</formula>
      <formula>0.74</formula>
    </cfRule>
    <cfRule type="cellIs" dxfId="22" priority="38" operator="between">
      <formula>0.75</formula>
      <formula>0.99</formula>
    </cfRule>
  </conditionalFormatting>
  <conditionalFormatting sqref="F240:F244">
    <cfRule type="colorScale" priority="34">
      <colorScale>
        <cfvo type="min"/>
        <cfvo type="percentile" val="50"/>
        <cfvo type="max"/>
        <color rgb="FFF8696B"/>
        <color rgb="FFFFEB84"/>
        <color rgb="FF63BE7B"/>
      </colorScale>
    </cfRule>
    <cfRule type="cellIs" dxfId="21" priority="33" operator="between">
      <formula>0</formula>
      <formula>0.4</formula>
    </cfRule>
    <cfRule type="cellIs" dxfId="20" priority="31" operator="between">
      <formula>0.41</formula>
      <formula>0.74</formula>
    </cfRule>
    <cfRule type="cellIs" dxfId="19" priority="30" operator="between">
      <formula>0.75</formula>
      <formula>0.99</formula>
    </cfRule>
    <cfRule type="cellIs" dxfId="18" priority="29" operator="between">
      <formula>1</formula>
      <formula>1</formula>
    </cfRule>
    <cfRule type="cellIs" dxfId="17" priority="32" operator="between">
      <formula>0</formula>
      <formula>0.39</formula>
    </cfRule>
  </conditionalFormatting>
  <conditionalFormatting sqref="F247:F251">
    <cfRule type="colorScale" priority="28">
      <colorScale>
        <cfvo type="min"/>
        <cfvo type="percentile" val="50"/>
        <cfvo type="max"/>
        <color rgb="FFF8696B"/>
        <color rgb="FFFFEB84"/>
        <color rgb="FF63BE7B"/>
      </colorScale>
    </cfRule>
    <cfRule type="cellIs" dxfId="16" priority="27" operator="between">
      <formula>0</formula>
      <formula>0.4</formula>
    </cfRule>
    <cfRule type="cellIs" dxfId="15" priority="26" operator="between">
      <formula>0</formula>
      <formula>0.39</formula>
    </cfRule>
    <cfRule type="cellIs" dxfId="14" priority="25" operator="between">
      <formula>0.41</formula>
      <formula>0.74</formula>
    </cfRule>
    <cfRule type="cellIs" dxfId="13" priority="24" operator="between">
      <formula>0.75</formula>
      <formula>0.99</formula>
    </cfRule>
    <cfRule type="cellIs" dxfId="12" priority="23" operator="between">
      <formula>1</formula>
      <formula>1</formula>
    </cfRule>
  </conditionalFormatting>
  <conditionalFormatting sqref="F254:F258">
    <cfRule type="cellIs" dxfId="11" priority="17" operator="between">
      <formula>1</formula>
      <formula>1</formula>
    </cfRule>
    <cfRule type="colorScale" priority="22">
      <colorScale>
        <cfvo type="min"/>
        <cfvo type="percentile" val="50"/>
        <cfvo type="max"/>
        <color rgb="FFF8696B"/>
        <color rgb="FFFFEB84"/>
        <color rgb="FF63BE7B"/>
      </colorScale>
    </cfRule>
    <cfRule type="cellIs" dxfId="10" priority="21" operator="between">
      <formula>0</formula>
      <formula>0.4</formula>
    </cfRule>
    <cfRule type="cellIs" dxfId="9" priority="20" operator="between">
      <formula>0</formula>
      <formula>0.39</formula>
    </cfRule>
    <cfRule type="cellIs" dxfId="8" priority="19" operator="between">
      <formula>0.41</formula>
      <formula>0.74</formula>
    </cfRule>
    <cfRule type="cellIs" dxfId="7" priority="18" operator="between">
      <formula>0.75</formula>
      <formula>0.99</formula>
    </cfRule>
  </conditionalFormatting>
  <conditionalFormatting sqref="H233 H237">
    <cfRule type="colorScale" priority="48">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I23">
    <cfRule type="beginsWith" dxfId="6" priority="3" operator="beginsWith" text="Cumple">
      <formula>LEFT(I23,LEN("Cumple"))="Cumple"</formula>
    </cfRule>
    <cfRule type="beginsWith" dxfId="5" priority="2" operator="beginsWith" text="No cumple">
      <formula>LEFT(I23,LEN("No cumple"))="No cumple"</formula>
    </cfRule>
  </conditionalFormatting>
  <dataValidations count="1">
    <dataValidation type="list" allowBlank="1" showInputMessage="1" showErrorMessage="1" sqref="F240:F244 F254:F258 F247:F251 F233:F237" xr:uid="{A438C9F1-F13F-4C18-879D-27C9CE2F8679}">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4E0491F7-00BB-4A73-A9FC-3A7F46231C56}">
          <x14:formula1>
            <xm:f>'Listas desplegables'!$A$236:$A$239</xm:f>
          </x14:formula1>
          <xm:sqref>C16:C20</xm:sqref>
        </x14:dataValidation>
        <x14:dataValidation type="list" allowBlank="1" showInputMessage="1" showErrorMessage="1" xr:uid="{9AD59358-61EB-44AD-B6D9-1E374CE2AD59}">
          <x14:formula1>
            <xm:f>'Listas desplegables'!$A$222:$A$224</xm:f>
          </x14:formula1>
          <xm:sqref>H9</xm:sqref>
        </x14:dataValidation>
        <x14:dataValidation type="list" allowBlank="1" showInputMessage="1" showErrorMessage="1" xr:uid="{F75CB7C5-3E9B-4C76-B08A-DB4D7356D469}">
          <x14:formula1>
            <xm:f>'Listas desplegables'!$A$95:$A$122</xm:f>
          </x14:formula1>
          <xm:sqref>H12</xm:sqref>
        </x14:dataValidation>
        <x14:dataValidation type="list" allowBlank="1" showInputMessage="1" showErrorMessage="1" xr:uid="{6D7A42E6-0BB0-44C0-BAB9-6048A1905B54}">
          <x14:formula1>
            <xm:f>'Listas desplegables'!$A$182:$A$184</xm:f>
          </x14:formula1>
          <xm:sqref>D9:E9</xm:sqref>
        </x14:dataValidation>
        <x14:dataValidation type="list" allowBlank="1" showInputMessage="1" showErrorMessage="1" xr:uid="{E365395F-A9BA-47B2-B7AC-D49D3B4E7CD9}">
          <x14:formula1>
            <xm:f>'Listas desplegables'!$A$169:$A$170</xm:f>
          </x14:formula1>
          <xm:sqref>E30:J30</xm:sqref>
        </x14:dataValidation>
        <x14:dataValidation type="list" allowBlank="1" showInputMessage="1" showErrorMessage="1" xr:uid="{6354A2B4-3D8C-4B28-A0AE-BCFE1CF83AD4}">
          <x14:formula1>
            <xm:f>'Listas desplegables'!$A$151:$A$153</xm:f>
          </x14:formula1>
          <xm:sqref>F23 I23</xm:sqref>
        </x14:dataValidation>
        <x14:dataValidation type="list" allowBlank="1" showInputMessage="1" showErrorMessage="1" xr:uid="{5C995BD9-BD1E-47A3-AEE0-806540BF55DD}">
          <x14:formula1>
            <xm:f>'Listas desplegables'!$D$57:$D$62</xm:f>
          </x14:formula1>
          <xm:sqref>B11</xm:sqref>
        </x14:dataValidation>
        <x14:dataValidation type="list" allowBlank="1" showInputMessage="1" showErrorMessage="1" xr:uid="{8B924FF2-CCE2-489A-9870-EA7919670E06}">
          <x14:formula1>
            <xm:f>'Listas desplegables'!$A$226:$A$228</xm:f>
          </x14:formula1>
          <xm:sqref>B12</xm:sqref>
        </x14:dataValidation>
        <x14:dataValidation type="list" allowBlank="1" showInputMessage="1" showErrorMessage="1" xr:uid="{15DDA5D7-908B-4271-A2D1-C226F73FA89A}">
          <x14:formula1>
            <xm:f>'Listas desplegables'!#REF!</xm:f>
          </x14:formula1>
          <xm:sqref>B16:B21 F16:G20</xm:sqref>
        </x14:dataValidation>
        <x14:dataValidation type="list" allowBlank="1" showInputMessage="1" showErrorMessage="1" xr:uid="{9AE2BCF4-91B5-48FF-8654-FF3D1D9021E7}">
          <x14:formula1>
            <xm:f>'Listas desplegables'!$A$246:$A$247</xm:f>
          </x14:formula1>
          <xm:sqref>B9</xm:sqref>
        </x14:dataValidation>
        <x14:dataValidation type="list" allowBlank="1" showInputMessage="1" showErrorMessage="1" xr:uid="{CDDE4C08-F37A-4880-B39E-B2A590083B11}">
          <x14:formula1>
            <xm:f>'Listas desplegables'!$B$175:$B$177</xm:f>
          </x14:formula1>
          <xm:sqref>D283 D269 D287</xm:sqref>
        </x14:dataValidation>
        <x14:dataValidation type="list" allowBlank="1" showInputMessage="1" showErrorMessage="1" xr:uid="{DB9DB5F2-A5F2-4396-98B7-45554B10E547}">
          <x14:formula1>
            <xm:f>'Listas desplegables'!$A$189:$A$219</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83F6-B4C2-4946-933D-B474F454ACB4}">
  <sheetPr codeName="Hoja6" filterMode="1"/>
  <dimension ref="A1:H279"/>
  <sheetViews>
    <sheetView topLeftCell="A129" zoomScale="83" zoomScaleNormal="83" workbookViewId="0">
      <selection activeCell="A179" sqref="A179"/>
    </sheetView>
  </sheetViews>
  <sheetFormatPr baseColWidth="10" defaultRowHeight="13.15"/>
  <cols>
    <col min="1" max="1" width="44.85546875" customWidth="1"/>
    <col min="2" max="2" width="25.640625" customWidth="1"/>
    <col min="3" max="3" width="15.3554687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4.65" thickBot="1">
      <c r="A56" s="2" t="s">
        <v>90</v>
      </c>
      <c r="B56" s="2" t="s">
        <v>100</v>
      </c>
      <c r="D56" s="1" t="s">
        <v>131</v>
      </c>
      <c r="G56" s="92" t="s">
        <v>1555</v>
      </c>
    </row>
    <row r="57" spans="1:7" ht="14.25">
      <c r="A57" s="6" t="s">
        <v>91</v>
      </c>
      <c r="B57" s="7" t="s">
        <v>92</v>
      </c>
      <c r="D57" s="4" t="s">
        <v>91</v>
      </c>
      <c r="G57" s="93" t="s">
        <v>1802</v>
      </c>
    </row>
    <row r="58" spans="1:7" ht="14.25">
      <c r="A58" s="8" t="s">
        <v>117</v>
      </c>
      <c r="B58" s="9" t="s">
        <v>118</v>
      </c>
      <c r="D58" s="4" t="s">
        <v>101</v>
      </c>
      <c r="G58" s="94" t="s">
        <v>316</v>
      </c>
    </row>
    <row r="59" spans="1:7">
      <c r="A59" s="8" t="s">
        <v>107</v>
      </c>
      <c r="B59" s="9" t="s">
        <v>108</v>
      </c>
      <c r="D59" s="4" t="s">
        <v>107</v>
      </c>
      <c r="G59" s="1" t="s">
        <v>1940</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1851</v>
      </c>
    </row>
    <row r="66" spans="1:4">
      <c r="A66" s="4" t="s">
        <v>123</v>
      </c>
      <c r="B66" s="5" t="s">
        <v>125</v>
      </c>
      <c r="D66" s="1" t="s">
        <v>1849</v>
      </c>
    </row>
    <row r="67" spans="1:4">
      <c r="A67" s="4" t="s">
        <v>112</v>
      </c>
      <c r="B67" s="5" t="s">
        <v>113</v>
      </c>
      <c r="D67" s="1" t="s">
        <v>1850</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25">
      <c r="A127" s="59" t="s">
        <v>1586</v>
      </c>
      <c r="C127" s="59" t="s">
        <v>1576</v>
      </c>
    </row>
    <row r="128" spans="1:3" ht="14.25">
      <c r="A128" s="59" t="s">
        <v>1587</v>
      </c>
      <c r="C128" s="59" t="s">
        <v>133</v>
      </c>
    </row>
    <row r="129" spans="1:3" ht="14.25">
      <c r="A129" s="59" t="s">
        <v>1588</v>
      </c>
      <c r="C129" s="59" t="s">
        <v>1577</v>
      </c>
    </row>
    <row r="130" spans="1:3" ht="14.25">
      <c r="A130" s="59" t="s">
        <v>1589</v>
      </c>
      <c r="C130" s="59" t="s">
        <v>1578</v>
      </c>
    </row>
    <row r="131" spans="1:3" ht="14.25">
      <c r="A131" s="59" t="s">
        <v>1590</v>
      </c>
      <c r="C131" s="59" t="s">
        <v>1579</v>
      </c>
    </row>
    <row r="132" spans="1:3" ht="14.25">
      <c r="A132" s="59" t="s">
        <v>1591</v>
      </c>
      <c r="C132" s="59" t="s">
        <v>1580</v>
      </c>
    </row>
    <row r="133" spans="1:3" ht="14.25">
      <c r="A133" s="59" t="s">
        <v>1592</v>
      </c>
      <c r="C133" s="59" t="s">
        <v>1581</v>
      </c>
    </row>
    <row r="134" spans="1:3" ht="14.25">
      <c r="A134" s="59" t="s">
        <v>1593</v>
      </c>
      <c r="C134" s="59" t="s">
        <v>1582</v>
      </c>
    </row>
    <row r="135" spans="1:3" ht="14.25">
      <c r="A135" s="59" t="s">
        <v>1842</v>
      </c>
      <c r="C135" s="59" t="s">
        <v>1583</v>
      </c>
    </row>
    <row r="136" spans="1:3" ht="14.25">
      <c r="A136" s="59" t="s">
        <v>1976</v>
      </c>
      <c r="C136" s="59" t="s">
        <v>1584</v>
      </c>
    </row>
    <row r="137" spans="1:3" ht="14.25">
      <c r="A137" s="59" t="s">
        <v>135</v>
      </c>
      <c r="C137" s="59" t="s">
        <v>1585</v>
      </c>
    </row>
    <row r="138" spans="1:3" ht="14.25">
      <c r="A138" s="59" t="s">
        <v>1594</v>
      </c>
      <c r="C138" s="1" t="s">
        <v>1526</v>
      </c>
    </row>
    <row r="139" spans="1:3" ht="14.25">
      <c r="A139" s="59" t="s">
        <v>1595</v>
      </c>
    </row>
    <row r="140" spans="1:3" ht="14.25">
      <c r="A140" s="59" t="s">
        <v>1596</v>
      </c>
    </row>
    <row r="141" spans="1:3" ht="14.25">
      <c r="A141" s="59" t="s">
        <v>1597</v>
      </c>
    </row>
    <row r="142" spans="1:3" ht="14.25">
      <c r="A142" s="59" t="s">
        <v>1598</v>
      </c>
    </row>
    <row r="143" spans="1:3" ht="14.25">
      <c r="A143" s="59" t="s">
        <v>1977</v>
      </c>
    </row>
    <row r="144" spans="1:3" ht="14.25">
      <c r="A144" s="59"/>
    </row>
    <row r="145" spans="1:1" ht="14.25">
      <c r="A145" s="59"/>
    </row>
    <row r="146" spans="1:1">
      <c r="A146" s="1"/>
    </row>
    <row r="147" spans="1:1">
      <c r="A147" s="1" t="s">
        <v>136</v>
      </c>
    </row>
    <row r="148" spans="1:1">
      <c r="A148" s="1" t="s">
        <v>138</v>
      </c>
    </row>
    <row r="149" spans="1:1">
      <c r="A149" s="1" t="s">
        <v>137</v>
      </c>
    </row>
    <row r="151" spans="1:1">
      <c r="A151" s="1" t="s">
        <v>10</v>
      </c>
    </row>
    <row r="152" spans="1:1">
      <c r="A152" s="1" t="s">
        <v>140</v>
      </c>
    </row>
    <row r="153" spans="1:1">
      <c r="A153" s="1" t="s">
        <v>141</v>
      </c>
    </row>
    <row r="155" spans="1:1" ht="14.25">
      <c r="A155" s="187" t="s">
        <v>282</v>
      </c>
    </row>
    <row r="156" spans="1:1" ht="14.25">
      <c r="A156" s="188" t="s">
        <v>17</v>
      </c>
    </row>
    <row r="157" spans="1:1" ht="14.25">
      <c r="A157" s="189" t="s">
        <v>1614</v>
      </c>
    </row>
    <row r="159" spans="1:1">
      <c r="A159" s="12">
        <v>0</v>
      </c>
    </row>
    <row r="160" spans="1:1">
      <c r="A160" s="12">
        <v>0.2</v>
      </c>
    </row>
    <row r="161" spans="1:2">
      <c r="A161" s="12">
        <v>0.3</v>
      </c>
    </row>
    <row r="162" spans="1:2">
      <c r="A162" s="12">
        <v>0.4</v>
      </c>
    </row>
    <row r="163" spans="1:2">
      <c r="A163" s="12">
        <v>0.5</v>
      </c>
    </row>
    <row r="164" spans="1:2">
      <c r="A164" s="12">
        <v>0.6</v>
      </c>
    </row>
    <row r="165" spans="1:2">
      <c r="A165" s="12">
        <v>0.7</v>
      </c>
    </row>
    <row r="166" spans="1:2">
      <c r="A166" s="12">
        <v>0.8</v>
      </c>
    </row>
    <row r="167" spans="1:2">
      <c r="A167" s="12">
        <v>0.9</v>
      </c>
    </row>
    <row r="169" spans="1:2">
      <c r="A169" t="s">
        <v>284</v>
      </c>
    </row>
    <row r="170" spans="1:2">
      <c r="A170" t="s">
        <v>285</v>
      </c>
    </row>
    <row r="174" spans="1:2">
      <c r="A174" t="s">
        <v>1599</v>
      </c>
      <c r="B174" t="s">
        <v>1615</v>
      </c>
    </row>
    <row r="175" spans="1:2">
      <c r="A175" t="s">
        <v>282</v>
      </c>
      <c r="B175" s="1" t="s">
        <v>1573</v>
      </c>
    </row>
    <row r="176" spans="1:2">
      <c r="A176" t="s">
        <v>17</v>
      </c>
      <c r="B176" t="s">
        <v>1614</v>
      </c>
    </row>
    <row r="177" spans="1:2">
      <c r="B177" s="1" t="s">
        <v>1613</v>
      </c>
    </row>
    <row r="178" spans="1:2">
      <c r="B178" s="1"/>
    </row>
    <row r="179" spans="1:2">
      <c r="A179" s="1"/>
    </row>
    <row r="181" spans="1:2">
      <c r="A181" t="s">
        <v>318</v>
      </c>
    </row>
    <row r="182" spans="1:2">
      <c r="A182" t="s">
        <v>317</v>
      </c>
    </row>
    <row r="183" spans="1:2">
      <c r="A183" t="s">
        <v>319</v>
      </c>
    </row>
    <row r="184" spans="1:2">
      <c r="A184" t="s">
        <v>320</v>
      </c>
    </row>
    <row r="186" spans="1:2">
      <c r="A186" s="1" t="s">
        <v>1599</v>
      </c>
    </row>
    <row r="187" spans="1:2">
      <c r="A187" s="1" t="s">
        <v>1607</v>
      </c>
    </row>
    <row r="188" spans="1:2">
      <c r="A188" s="2" t="s">
        <v>322</v>
      </c>
    </row>
    <row r="189" spans="1:2" ht="13.9" thickBot="1">
      <c r="A189" s="34" t="s">
        <v>1483</v>
      </c>
    </row>
    <row r="190" spans="1:2" ht="13.9" thickBot="1">
      <c r="A190" s="34" t="s">
        <v>1490</v>
      </c>
    </row>
    <row r="191" spans="1:2" ht="13.9" thickBot="1">
      <c r="A191" s="34" t="s">
        <v>1494</v>
      </c>
    </row>
    <row r="192" spans="1:2" ht="13.9" thickBot="1">
      <c r="A192" s="34" t="s">
        <v>1491</v>
      </c>
    </row>
    <row r="193" spans="1:1">
      <c r="A193" s="1" t="s">
        <v>1475</v>
      </c>
    </row>
    <row r="194" spans="1:1" ht="13.9" thickBot="1">
      <c r="A194" s="34" t="s">
        <v>38</v>
      </c>
    </row>
    <row r="195" spans="1:1" ht="13.9" thickBot="1">
      <c r="A195" s="34" t="s">
        <v>1482</v>
      </c>
    </row>
    <row r="196" spans="1:1" ht="13.9" thickBot="1">
      <c r="A196" s="34" t="s">
        <v>1498</v>
      </c>
    </row>
    <row r="197" spans="1:1" ht="13.9" thickBot="1">
      <c r="A197" s="34" t="s">
        <v>49</v>
      </c>
    </row>
    <row r="198" spans="1:1" ht="13.9" thickBot="1">
      <c r="A198" s="34" t="s">
        <v>1478</v>
      </c>
    </row>
    <row r="199" spans="1:1" ht="13.9" thickBot="1">
      <c r="A199" s="34" t="s">
        <v>323</v>
      </c>
    </row>
    <row r="200" spans="1:1" ht="13.9" thickBot="1">
      <c r="A200" s="34" t="s">
        <v>1500</v>
      </c>
    </row>
    <row r="201" spans="1:1" ht="13.9" thickBot="1">
      <c r="A201" s="34" t="s">
        <v>1481</v>
      </c>
    </row>
    <row r="202" spans="1:1" ht="13.9" thickBot="1">
      <c r="A202" s="34" t="s">
        <v>1496</v>
      </c>
    </row>
    <row r="203" spans="1:1" ht="13.9" thickBot="1">
      <c r="A203" s="34" t="s">
        <v>54</v>
      </c>
    </row>
    <row r="204" spans="1:1" ht="13.9" thickBot="1">
      <c r="A204" s="34" t="s">
        <v>1497</v>
      </c>
    </row>
    <row r="205" spans="1:1" ht="13.9" thickBot="1">
      <c r="A205" s="34" t="s">
        <v>1493</v>
      </c>
    </row>
    <row r="206" spans="1:1" ht="13.9" thickBot="1">
      <c r="A206" s="34" t="s">
        <v>1499</v>
      </c>
    </row>
    <row r="207" spans="1:1" ht="13.9" thickBot="1">
      <c r="A207" s="34" t="s">
        <v>1480</v>
      </c>
    </row>
    <row r="208" spans="1:1" ht="13.9" thickBot="1">
      <c r="A208" s="34" t="s">
        <v>1485</v>
      </c>
    </row>
    <row r="209" spans="1:1" ht="13.9" thickBot="1">
      <c r="A209" s="34" t="s">
        <v>1487</v>
      </c>
    </row>
    <row r="210" spans="1:1" ht="13.9" thickBot="1">
      <c r="A210" s="34" t="s">
        <v>1477</v>
      </c>
    </row>
    <row r="211" spans="1:1" ht="13.9" thickBot="1">
      <c r="A211" s="34" t="s">
        <v>1476</v>
      </c>
    </row>
    <row r="212" spans="1:1" ht="13.9" thickBot="1">
      <c r="A212" s="34" t="s">
        <v>1488</v>
      </c>
    </row>
    <row r="213" spans="1:1" ht="13.9" thickBot="1">
      <c r="A213" s="34" t="s">
        <v>1489</v>
      </c>
    </row>
    <row r="214" spans="1:1" ht="13.9" thickBot="1">
      <c r="A214" s="34" t="s">
        <v>1479</v>
      </c>
    </row>
    <row r="215" spans="1:1" ht="13.9" thickBot="1">
      <c r="A215" s="34" t="s">
        <v>1484</v>
      </c>
    </row>
    <row r="216" spans="1:1" ht="13.9" thickBot="1">
      <c r="A216" s="34" t="s">
        <v>1486</v>
      </c>
    </row>
    <row r="217" spans="1:1" ht="13.9" thickBot="1">
      <c r="A217" s="34" t="s">
        <v>1492</v>
      </c>
    </row>
    <row r="218" spans="1:1" ht="13.9" thickBot="1">
      <c r="A218" s="34" t="s">
        <v>19</v>
      </c>
    </row>
    <row r="219" spans="1:1" ht="13.9" thickBot="1">
      <c r="A219" s="34" t="s">
        <v>1495</v>
      </c>
    </row>
    <row r="220" spans="1:1" ht="15.95" customHeight="1">
      <c r="A220" s="1" t="s">
        <v>316</v>
      </c>
    </row>
    <row r="222" spans="1:1">
      <c r="A222" s="1" t="s">
        <v>1562</v>
      </c>
    </row>
    <row r="223" spans="1:1">
      <c r="A223" s="1" t="s">
        <v>1563</v>
      </c>
    </row>
    <row r="224" spans="1:1">
      <c r="A224" s="1" t="s">
        <v>1564</v>
      </c>
    </row>
    <row r="226" spans="1:1">
      <c r="A226" s="1" t="s">
        <v>325</v>
      </c>
    </row>
    <row r="227" spans="1:1">
      <c r="A227" s="1" t="s">
        <v>324</v>
      </c>
    </row>
    <row r="228" spans="1:1">
      <c r="A228" s="1" t="s">
        <v>1506</v>
      </c>
    </row>
    <row r="229" spans="1:1">
      <c r="A229" s="1" t="s">
        <v>1455</v>
      </c>
    </row>
    <row r="230" spans="1:1">
      <c r="A230" s="1" t="s">
        <v>1509</v>
      </c>
    </row>
    <row r="231" spans="1:1">
      <c r="A231" s="1" t="s">
        <v>1501</v>
      </c>
    </row>
    <row r="232" spans="1:1">
      <c r="A232" s="1" t="s">
        <v>1502</v>
      </c>
    </row>
    <row r="233" spans="1:1">
      <c r="A233" s="1" t="s">
        <v>1503</v>
      </c>
    </row>
    <row r="235" spans="1:1">
      <c r="A235" s="1" t="s">
        <v>326</v>
      </c>
    </row>
    <row r="236" spans="1:1">
      <c r="A236" s="1" t="s">
        <v>327</v>
      </c>
    </row>
    <row r="237" spans="1:1">
      <c r="A237" s="1" t="s">
        <v>328</v>
      </c>
    </row>
    <row r="238" spans="1:1">
      <c r="A238" s="1" t="s">
        <v>329</v>
      </c>
    </row>
    <row r="239" spans="1:1">
      <c r="A239" s="1" t="s">
        <v>330</v>
      </c>
    </row>
    <row r="242" spans="1:1">
      <c r="A242" s="1" t="s">
        <v>10</v>
      </c>
    </row>
    <row r="243" spans="1:1">
      <c r="A243" s="1" t="s">
        <v>1460</v>
      </c>
    </row>
    <row r="244" spans="1:1">
      <c r="A244" s="1" t="s">
        <v>141</v>
      </c>
    </row>
    <row r="245" spans="1:1">
      <c r="A245">
        <v>0</v>
      </c>
    </row>
    <row r="246" spans="1:1">
      <c r="A246" s="1">
        <v>1</v>
      </c>
    </row>
    <row r="247" spans="1:1">
      <c r="A247" s="1">
        <v>2</v>
      </c>
    </row>
    <row r="248" spans="1:1">
      <c r="A248" s="1">
        <v>3</v>
      </c>
    </row>
    <row r="249" spans="1:1">
      <c r="A249" s="1">
        <v>4</v>
      </c>
    </row>
    <row r="250" spans="1:1">
      <c r="A250">
        <v>5</v>
      </c>
    </row>
    <row r="251" spans="1:1">
      <c r="A251">
        <v>6</v>
      </c>
    </row>
    <row r="252" spans="1:1">
      <c r="A252" s="46" t="s">
        <v>1463</v>
      </c>
    </row>
    <row r="253" spans="1:1">
      <c r="A253" s="46" t="s">
        <v>1464</v>
      </c>
    </row>
    <row r="254" spans="1:1">
      <c r="A254" s="46" t="s">
        <v>1465</v>
      </c>
    </row>
    <row r="255" spans="1:1">
      <c r="A255" s="46" t="s">
        <v>1466</v>
      </c>
    </row>
    <row r="256" spans="1:1">
      <c r="A256" s="46" t="s">
        <v>1470</v>
      </c>
    </row>
    <row r="257" spans="1:1">
      <c r="A257" s="46" t="s">
        <v>1600</v>
      </c>
    </row>
    <row r="258" spans="1:1">
      <c r="A258" s="46" t="s">
        <v>1601</v>
      </c>
    </row>
    <row r="259" spans="1:1">
      <c r="A259" s="46" t="s">
        <v>1574</v>
      </c>
    </row>
    <row r="261" spans="1:1">
      <c r="A261" s="1"/>
    </row>
    <row r="263" spans="1:1">
      <c r="A263" s="1" t="s">
        <v>1558</v>
      </c>
    </row>
    <row r="264" spans="1:1">
      <c r="A264" s="46" t="s">
        <v>1463</v>
      </c>
    </row>
    <row r="265" spans="1:1">
      <c r="A265" s="46" t="s">
        <v>1464</v>
      </c>
    </row>
    <row r="266" spans="1:1">
      <c r="A266" s="46" t="s">
        <v>1465</v>
      </c>
    </row>
    <row r="267" spans="1:1">
      <c r="A267" s="46" t="s">
        <v>1466</v>
      </c>
    </row>
    <row r="268" spans="1:1">
      <c r="A268" s="45" t="s">
        <v>1467</v>
      </c>
    </row>
    <row r="269" spans="1:1">
      <c r="A269" s="45" t="s">
        <v>1468</v>
      </c>
    </row>
    <row r="270" spans="1:1">
      <c r="A270" s="45" t="s">
        <v>1469</v>
      </c>
    </row>
    <row r="271" spans="1:1">
      <c r="A271" s="46" t="s">
        <v>1470</v>
      </c>
    </row>
    <row r="272" spans="1:1">
      <c r="A272" s="45" t="s">
        <v>1471</v>
      </c>
    </row>
    <row r="273" spans="1:1">
      <c r="A273" s="45" t="s">
        <v>1472</v>
      </c>
    </row>
    <row r="274" spans="1:1">
      <c r="A274" s="45" t="s">
        <v>1473</v>
      </c>
    </row>
    <row r="275" spans="1:1">
      <c r="A275" s="1" t="s">
        <v>1600</v>
      </c>
    </row>
    <row r="276" spans="1:1">
      <c r="A276" s="1" t="s">
        <v>1601</v>
      </c>
    </row>
    <row r="277" spans="1:1">
      <c r="A277" s="1" t="s">
        <v>1574</v>
      </c>
    </row>
    <row r="278" spans="1:1">
      <c r="A278" t="s">
        <v>284</v>
      </c>
    </row>
    <row r="279" spans="1:1">
      <c r="A279" t="s">
        <v>285</v>
      </c>
    </row>
  </sheetData>
  <autoFilter ref="A1:C52" xr:uid="{126AAE04-0483-4673-89F4-F93B33350DFE}">
    <filterColumn colId="2">
      <filters>
        <filter val="VERDADERO"/>
      </filters>
    </filterColumn>
  </autoFilter>
  <sortState xmlns:xlrd2="http://schemas.microsoft.com/office/spreadsheetml/2017/richdata2" ref="A190:A219">
    <sortCondition ref="A189"/>
  </sortState>
  <conditionalFormatting sqref="A151">
    <cfRule type="containsText" dxfId="4" priority="6" operator="containsText" text="Cumple">
      <formula>NOT(ISERROR(SEARCH("Cumple",A151)))</formula>
    </cfRule>
  </conditionalFormatting>
  <conditionalFormatting sqref="A152">
    <cfRule type="containsText" dxfId="3" priority="5" operator="containsText" text="No Cumple">
      <formula>NOT(ISERROR(SEARCH("No Cumple",A152)))</formula>
    </cfRule>
  </conditionalFormatting>
  <conditionalFormatting sqref="G56">
    <cfRule type="containsText" dxfId="2" priority="3" operator="containsText" text="Si">
      <formula>NOT(ISERROR(SEARCH("Si",G56)))</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C8B8-7D35-46BD-AD14-4E7C88C0DA33}">
  <dimension ref="A2:I27"/>
  <sheetViews>
    <sheetView topLeftCell="E5" zoomScaleNormal="100" workbookViewId="0">
      <selection activeCell="G6" sqref="G6"/>
    </sheetView>
  </sheetViews>
  <sheetFormatPr baseColWidth="10" defaultRowHeight="13.15"/>
  <cols>
    <col min="2" max="2" width="8.85546875" customWidth="1"/>
    <col min="3" max="3" width="33.140625" customWidth="1"/>
    <col min="4" max="4" width="37.140625" customWidth="1"/>
    <col min="5" max="8" width="33.140625" customWidth="1"/>
    <col min="9" max="9" width="43.640625" customWidth="1"/>
  </cols>
  <sheetData>
    <row r="2" spans="1:9" ht="13.5" thickBot="1"/>
    <row r="3" spans="1:9" ht="13.5" thickBot="1">
      <c r="B3" s="691" t="s">
        <v>1705</v>
      </c>
      <c r="C3" s="692"/>
      <c r="D3" s="72" t="s">
        <v>263</v>
      </c>
      <c r="E3" s="72" t="s">
        <v>1747</v>
      </c>
      <c r="F3" s="81" t="s">
        <v>1761</v>
      </c>
      <c r="G3" s="72" t="s">
        <v>1706</v>
      </c>
      <c r="H3" s="72" t="s">
        <v>1746</v>
      </c>
      <c r="I3" s="81" t="s">
        <v>1768</v>
      </c>
    </row>
    <row r="4" spans="1:9" ht="204.6" customHeight="1" thickBot="1">
      <c r="B4" s="73" t="s">
        <v>1707</v>
      </c>
      <c r="C4" s="74" t="s">
        <v>1708</v>
      </c>
      <c r="D4" s="683" t="s">
        <v>1709</v>
      </c>
      <c r="E4" s="77" t="s">
        <v>325</v>
      </c>
      <c r="F4" s="82" t="s">
        <v>1765</v>
      </c>
      <c r="G4" s="77" t="s">
        <v>325</v>
      </c>
      <c r="H4" s="77" t="s">
        <v>325</v>
      </c>
      <c r="I4" s="77" t="s">
        <v>1777</v>
      </c>
    </row>
    <row r="5" spans="1:9" ht="148.69999999999999" customHeight="1" thickBot="1">
      <c r="B5" s="73" t="s">
        <v>1710</v>
      </c>
      <c r="C5" s="74" t="s">
        <v>287</v>
      </c>
      <c r="D5" s="684"/>
      <c r="E5" s="76" t="s">
        <v>325</v>
      </c>
      <c r="F5" s="82" t="s">
        <v>1764</v>
      </c>
      <c r="G5" s="76" t="s">
        <v>325</v>
      </c>
      <c r="H5" s="76" t="s">
        <v>325</v>
      </c>
      <c r="I5" s="77" t="s">
        <v>1777</v>
      </c>
    </row>
    <row r="6" spans="1:9" ht="172.35" customHeight="1" thickBot="1">
      <c r="B6" s="73" t="s">
        <v>1711</v>
      </c>
      <c r="C6" s="74" t="s">
        <v>1712</v>
      </c>
      <c r="D6" s="74" t="s">
        <v>1713</v>
      </c>
      <c r="E6" s="78" t="s">
        <v>1774</v>
      </c>
      <c r="F6" s="82" t="s">
        <v>1766</v>
      </c>
      <c r="G6" s="78" t="s">
        <v>325</v>
      </c>
      <c r="H6" s="79" t="s">
        <v>325</v>
      </c>
      <c r="I6" s="77" t="s">
        <v>1777</v>
      </c>
    </row>
    <row r="7" spans="1:9" ht="76.900000000000006"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35" customHeight="1" thickBot="1">
      <c r="B9" s="73" t="s">
        <v>1721</v>
      </c>
      <c r="C9" s="74" t="s">
        <v>1722</v>
      </c>
      <c r="D9" s="74" t="s">
        <v>1723</v>
      </c>
      <c r="E9" s="74" t="s">
        <v>1779</v>
      </c>
      <c r="F9" s="83" t="s">
        <v>1780</v>
      </c>
      <c r="G9" s="74" t="s">
        <v>1773</v>
      </c>
      <c r="H9" s="74" t="s">
        <v>1724</v>
      </c>
      <c r="I9" s="77" t="s">
        <v>1784</v>
      </c>
    </row>
    <row r="10" spans="1:9" ht="158.44999999999999" customHeight="1" thickBot="1">
      <c r="B10" s="73" t="s">
        <v>1725</v>
      </c>
      <c r="C10" s="74" t="s">
        <v>1726</v>
      </c>
      <c r="D10" s="74" t="s">
        <v>1727</v>
      </c>
      <c r="E10" s="74" t="s">
        <v>1772</v>
      </c>
      <c r="F10" s="82" t="s">
        <v>1767</v>
      </c>
      <c r="G10" s="74" t="s">
        <v>1728</v>
      </c>
      <c r="H10" s="74" t="s">
        <v>1750</v>
      </c>
      <c r="I10" s="77" t="s">
        <v>1781</v>
      </c>
    </row>
    <row r="11" spans="1:9" ht="64.150000000000006" thickBot="1">
      <c r="B11" s="73" t="s">
        <v>1729</v>
      </c>
      <c r="C11" s="74" t="s">
        <v>1730</v>
      </c>
      <c r="D11" s="74" t="s">
        <v>1731</v>
      </c>
      <c r="E11" s="74" t="s">
        <v>1775</v>
      </c>
      <c r="F11" s="90" t="s">
        <v>1554</v>
      </c>
      <c r="G11" s="74" t="s">
        <v>1732</v>
      </c>
      <c r="H11" s="74" t="s">
        <v>1732</v>
      </c>
      <c r="I11" s="86" t="s">
        <v>1554</v>
      </c>
    </row>
    <row r="12" spans="1:9" ht="64.150000000000006" thickBot="1">
      <c r="B12" s="685" t="s">
        <v>1733</v>
      </c>
      <c r="C12" s="688" t="s">
        <v>134</v>
      </c>
      <c r="D12" s="74" t="s">
        <v>1734</v>
      </c>
      <c r="E12" s="74" t="s">
        <v>1775</v>
      </c>
      <c r="F12" s="90" t="s">
        <v>1554</v>
      </c>
      <c r="G12" s="74" t="s">
        <v>1732</v>
      </c>
      <c r="H12" s="74" t="s">
        <v>1732</v>
      </c>
      <c r="I12" s="86" t="s">
        <v>1554</v>
      </c>
    </row>
    <row r="13" spans="1:9" ht="64.150000000000006" thickBot="1">
      <c r="B13" s="686"/>
      <c r="C13" s="689"/>
      <c r="D13" s="74" t="s">
        <v>1735</v>
      </c>
      <c r="E13" s="74" t="s">
        <v>1775</v>
      </c>
      <c r="F13" s="90" t="s">
        <v>1554</v>
      </c>
      <c r="G13" s="74" t="s">
        <v>1736</v>
      </c>
      <c r="H13" s="74" t="s">
        <v>1736</v>
      </c>
      <c r="I13" s="86" t="s">
        <v>1554</v>
      </c>
    </row>
    <row r="14" spans="1:9" ht="64.150000000000006" thickBot="1">
      <c r="B14" s="686"/>
      <c r="C14" s="689"/>
      <c r="D14" s="74" t="s">
        <v>1737</v>
      </c>
      <c r="E14" s="74" t="s">
        <v>1775</v>
      </c>
      <c r="F14" s="90" t="s">
        <v>1554</v>
      </c>
      <c r="G14" s="74" t="s">
        <v>1738</v>
      </c>
      <c r="H14" s="74" t="s">
        <v>1738</v>
      </c>
      <c r="I14" s="86" t="s">
        <v>1554</v>
      </c>
    </row>
    <row r="15" spans="1:9" ht="64.349999999999994" customHeight="1" thickBot="1">
      <c r="B15" s="687"/>
      <c r="C15" s="690"/>
      <c r="D15" s="80" t="s">
        <v>1749</v>
      </c>
      <c r="E15" s="80" t="s">
        <v>1776</v>
      </c>
      <c r="F15" s="90" t="s">
        <v>1554</v>
      </c>
      <c r="G15" s="80" t="s">
        <v>1751</v>
      </c>
      <c r="H15" s="80" t="s">
        <v>1751</v>
      </c>
      <c r="I15" s="86" t="s">
        <v>1554</v>
      </c>
    </row>
    <row r="16" spans="1:9" ht="76.900000000000006" thickBot="1">
      <c r="B16" s="73" t="s">
        <v>1739</v>
      </c>
      <c r="C16" s="75" t="s">
        <v>135</v>
      </c>
      <c r="D16" s="74" t="s">
        <v>1740</v>
      </c>
      <c r="E16" s="74" t="s">
        <v>1772</v>
      </c>
      <c r="F16" s="90" t="s">
        <v>1554</v>
      </c>
      <c r="G16" s="74" t="s">
        <v>1754</v>
      </c>
      <c r="H16" s="74" t="s">
        <v>1736</v>
      </c>
      <c r="I16" s="86" t="s">
        <v>1554</v>
      </c>
    </row>
    <row r="17" spans="2:9" ht="94.35" customHeight="1" thickBot="1">
      <c r="B17" s="73" t="s">
        <v>1741</v>
      </c>
      <c r="C17" s="75" t="s">
        <v>1752</v>
      </c>
      <c r="D17" s="74" t="s">
        <v>1756</v>
      </c>
      <c r="E17" s="74" t="s">
        <v>1772</v>
      </c>
      <c r="F17" s="90" t="s">
        <v>1554</v>
      </c>
      <c r="G17" s="74" t="s">
        <v>1755</v>
      </c>
      <c r="H17" s="74" t="s">
        <v>1736</v>
      </c>
      <c r="I17" s="86" t="s">
        <v>1554</v>
      </c>
    </row>
    <row r="18" spans="2:9" ht="102.4" thickBot="1">
      <c r="B18" s="73" t="s">
        <v>1744</v>
      </c>
      <c r="C18" s="75" t="s">
        <v>1742</v>
      </c>
      <c r="D18" s="74" t="s">
        <v>1757</v>
      </c>
      <c r="E18" s="74" t="s">
        <v>1758</v>
      </c>
      <c r="F18" s="90" t="s">
        <v>1554</v>
      </c>
      <c r="G18" s="74" t="s">
        <v>1736</v>
      </c>
      <c r="H18" s="74" t="s">
        <v>1736</v>
      </c>
      <c r="I18" s="86" t="s">
        <v>1554</v>
      </c>
    </row>
    <row r="19" spans="2:9" ht="64.150000000000006" thickBot="1">
      <c r="B19" s="73" t="s">
        <v>1753</v>
      </c>
      <c r="C19" s="75" t="s">
        <v>1745</v>
      </c>
      <c r="D19" s="74" t="s">
        <v>1743</v>
      </c>
      <c r="E19" s="74" t="s">
        <v>1758</v>
      </c>
      <c r="F19" s="90" t="s">
        <v>1554</v>
      </c>
      <c r="G19" s="74" t="s">
        <v>1736</v>
      </c>
      <c r="H19" s="74" t="s">
        <v>1736</v>
      </c>
      <c r="I19" s="86" t="s">
        <v>1554</v>
      </c>
    </row>
    <row r="20" spans="2:9" ht="51.4" thickBot="1">
      <c r="B20" s="73" t="s">
        <v>1759</v>
      </c>
      <c r="C20" s="87" t="s">
        <v>1785</v>
      </c>
      <c r="D20" s="88" t="s">
        <v>1788</v>
      </c>
      <c r="E20" s="88" t="s">
        <v>1786</v>
      </c>
      <c r="F20" s="89" t="s">
        <v>1795</v>
      </c>
      <c r="G20" s="88" t="s">
        <v>1786</v>
      </c>
      <c r="H20" s="88" t="s">
        <v>1786</v>
      </c>
      <c r="I20" s="89" t="s">
        <v>1791</v>
      </c>
    </row>
    <row r="21" spans="2:9" ht="38.65" thickBot="1">
      <c r="B21" s="73" t="s">
        <v>1760</v>
      </c>
      <c r="C21" s="87" t="s">
        <v>1787</v>
      </c>
      <c r="D21" s="88" t="s">
        <v>1789</v>
      </c>
      <c r="E21" s="88" t="s">
        <v>1790</v>
      </c>
      <c r="F21" s="89" t="s">
        <v>1791</v>
      </c>
      <c r="G21" s="88" t="s">
        <v>1790</v>
      </c>
      <c r="H21" s="88" t="s">
        <v>1790</v>
      </c>
      <c r="I21" s="89" t="s">
        <v>1791</v>
      </c>
    </row>
    <row r="22" spans="2:9" ht="38.65" thickBot="1">
      <c r="B22" s="73" t="s">
        <v>1741</v>
      </c>
      <c r="C22" s="87" t="s">
        <v>1792</v>
      </c>
      <c r="D22" s="88" t="s">
        <v>1793</v>
      </c>
      <c r="E22" s="88" t="s">
        <v>1794</v>
      </c>
      <c r="F22" s="89" t="s">
        <v>1791</v>
      </c>
      <c r="G22" s="88" t="s">
        <v>1794</v>
      </c>
      <c r="H22" s="88" t="s">
        <v>1794</v>
      </c>
      <c r="I22" s="89" t="s">
        <v>1791</v>
      </c>
    </row>
    <row r="23" spans="2:9" ht="13.5" thickBot="1">
      <c r="B23" s="73"/>
      <c r="C23" s="75"/>
      <c r="D23" s="74"/>
      <c r="E23" s="74"/>
      <c r="F23" s="83"/>
      <c r="G23" s="74"/>
      <c r="H23" s="74"/>
      <c r="I23" s="77"/>
    </row>
    <row r="27" spans="2:9" ht="196.9">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2494-E04A-481B-93DF-5E14E4A94C46}">
  <sheetPr codeName="Hoja7"/>
  <dimension ref="A1:F1123"/>
  <sheetViews>
    <sheetView topLeftCell="A139" workbookViewId="0">
      <selection activeCell="F112" sqref="F112"/>
    </sheetView>
  </sheetViews>
  <sheetFormatPr baseColWidth="10" defaultColWidth="11.140625" defaultRowHeight="13.15"/>
  <cols>
    <col min="1" max="1" width="13.85546875" customWidth="1"/>
    <col min="2" max="2" width="22.35546875" customWidth="1"/>
    <col min="3" max="3" width="18.140625" customWidth="1"/>
    <col min="4" max="4" width="13.85546875" customWidth="1"/>
  </cols>
  <sheetData>
    <row r="1" spans="1:6" ht="13.5"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C5D4-9C0E-4B12-B9CC-EFE92B4FE13B}">
  <sheetPr codeName="Hoja8"/>
  <dimension ref="A1:C16"/>
  <sheetViews>
    <sheetView showGridLines="0" workbookViewId="0">
      <selection activeCell="B2" sqref="B2"/>
    </sheetView>
  </sheetViews>
  <sheetFormatPr baseColWidth="10" defaultRowHeight="13.15"/>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F4.1 Concepto Ajuste_Aprobados</vt:lpstr>
      <vt:lpstr>F4.2. Guia identif tram.</vt:lpstr>
      <vt:lpstr>Marco normativo relacionado</vt:lpstr>
      <vt:lpstr>FORMATO</vt:lpstr>
      <vt:lpstr>CTUS+CV</vt:lpstr>
      <vt:lpstr>Listas desplegables</vt:lpstr>
      <vt:lpstr>Fuentes requieren CTUS</vt:lpstr>
      <vt:lpstr>Lista de mpios</vt:lpstr>
      <vt:lpstr>Hoja1</vt:lpstr>
      <vt:lpstr>'F4.1 Concepto Ajuste_Aprobados'!Área_de_impresión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Daniela Duque G</cp:lastModifiedBy>
  <cp:lastPrinted>2024-11-25T20:59:12Z</cp:lastPrinted>
  <dcterms:created xsi:type="dcterms:W3CDTF">2021-01-16T01:16:30Z</dcterms:created>
  <dcterms:modified xsi:type="dcterms:W3CDTF">2024-12-05T17:27:23Z</dcterms:modified>
</cp:coreProperties>
</file>