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CVTU 2020\INFORMES TECNICOS\OBRAS COMPLEMENTARIAS - CALIBRACIÓN\ANEXOS\"/>
    </mc:Choice>
  </mc:AlternateContent>
  <xr:revisionPtr revIDLastSave="0" documentId="13_ncr:1_{C7D8DC0E-68DC-4587-A118-2AD941533CEF}" xr6:coauthVersionLast="47" xr6:coauthVersionMax="47" xr10:uidLastSave="{00000000-0000-0000-0000-000000000000}"/>
  <bookViews>
    <workbookView xWindow="-120" yWindow="-120" windowWidth="20730" windowHeight="11160" xr2:uid="{8ED80A0B-6B19-49BF-B228-30802FA4DCBD}"/>
  </bookViews>
  <sheets>
    <sheet name="APU OE-DEMOL." sheetId="6" r:id="rId1"/>
    <sheet name="PPTO DEM. REMIGIO" sheetId="4" r:id="rId2"/>
    <sheet name="PPTO DEM. GUAPÁ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cessDatabase" hidden="1">"C:\C-314\VOLUMENES\volfin4.mdb"</definedName>
    <definedName name="Acero_60.000_psi__incluye_figurada" localSheetId="0">[1]Insumos!$D$4</definedName>
    <definedName name="Acero_60.000_psi__incluye_figurada">[1]Insumos!$D$4</definedName>
    <definedName name="Administración" localSheetId="0">#REF!</definedName>
    <definedName name="Administración">#REF!</definedName>
    <definedName name="Agua" localSheetId="0">[1]Insumos!$D$15</definedName>
    <definedName name="Agua">[1]Insumos!$D$15</definedName>
    <definedName name="Alambre_negro_no._18" localSheetId="0">[1]Insumos!$D$5</definedName>
    <definedName name="Alambre_negro_no._18">[1]Insumos!$D$5</definedName>
    <definedName name="Almacenista">[2]CUADRILLAS!$B$18</definedName>
    <definedName name="_xlnm.Print_Area" localSheetId="0">'APU OE-DEMOL.'!$A$1:$G$32</definedName>
    <definedName name="_xlnm.Print_Area" localSheetId="2">'PPTO DEM. GUAPÁ'!$A$1:$H$24</definedName>
    <definedName name="_xlnm.Print_Area" localSheetId="1">'PPTO DEM. REMIGIO'!$A$1:$H$24</definedName>
    <definedName name="Arena_fina" localSheetId="0">[1]Insumos!$D$6</definedName>
    <definedName name="Arena_fina">[1]Insumos!$D$6</definedName>
    <definedName name="Arena_lavada_de_peña" localSheetId="0">[1]Insumos!$D$7</definedName>
    <definedName name="Arena_lavada_de_peña">[1]Insumos!$D$7</definedName>
    <definedName name="Asesor_de_Tráfico">[2]CUADRILLAS!$B$26</definedName>
    <definedName name="Asesor_Legal__Abogado">[2]CUADRILLAS!$B$17</definedName>
    <definedName name="Asfalto">[2]Insumos!$D$11</definedName>
    <definedName name="Auxiliar_de_Transito">[2]CUADRILLAS!$B$27</definedName>
    <definedName name="ayudante" localSheetId="0">[1]CUADRILLAS!$C$8</definedName>
    <definedName name="ayudante">[1]CUADRILLAS!$C$8</definedName>
    <definedName name="Barreras_plasticas_de_Aproximación__Maletines_tipo_Newjersy__o_similar" localSheetId="0">[1]Insumos!$D$24</definedName>
    <definedName name="Barreras_plasticas_de_Aproximación__Maletines_tipo_Newjersy__o_similar">[1]Insumos!$D$24</definedName>
    <definedName name="Barricada_Metalica_con_tres__3__tableros_con_franjas_reflectivas_color_naranja_y_blanco">[2]Insumos!$D$24</definedName>
    <definedName name="Base_granular">[2]Insumos!$D$9</definedName>
    <definedName name="Bordillo_prefabricado__L_80_cm__h__35_cm__b__20_cm">[2]Insumos!#REF!</definedName>
    <definedName name="Buldozer__Potencia_al_volante_de_140_HP__motor_de_2200_RPM__longitud_de_hoja_4_80_m.">'[3]Equipo y transporte'!$D$16</definedName>
    <definedName name="cade" localSheetId="0">[1]CUADRILLAS!$B$12</definedName>
    <definedName name="cade">[1]CUADRILLAS!$B$12</definedName>
    <definedName name="camioneta" localSheetId="0">'[1]Equipo y transporte'!$D$26</definedName>
    <definedName name="camioneta">'[1]Equipo y transporte'!$D$26</definedName>
    <definedName name="Camioneta_D_300" localSheetId="0">'[1]Equipo y transporte'!$D$24</definedName>
    <definedName name="Camioneta_D_300">'[1]Equipo y transporte'!$D$24</definedName>
    <definedName name="Carrotanque_1000_gl" localSheetId="0">'[1]Equipo y transporte'!$D$16</definedName>
    <definedName name="Carrotanque_1000_gl">'[1]Equipo y transporte'!$D$16</definedName>
    <definedName name="Carrotanque_Irrigador_de_asfalto__1000_GALONES_DE_CAPACIDAD">'[2]Equipo y transporte'!$D$23</definedName>
    <definedName name="Cemento_gris__Inlcuye_tranporte_interno_en_obra_cargue_y_descargue" localSheetId="0">[1]Insumos!$D$11</definedName>
    <definedName name="Cemento_gris__Inlcuye_tranporte_interno_en_obra_cargue_y_descargue">[1]Insumos!$D$11</definedName>
    <definedName name="Chaleco_Reflectivo" localSheetId="0">[1]Insumos!$D$36</definedName>
    <definedName name="Chaleco_Reflectivo">[1]Insumos!$D$36</definedName>
    <definedName name="Cinta_Plastica__PELIGRO_NO_PASE" localSheetId="0">[1]Insumos!$D$25</definedName>
    <definedName name="Cinta_Plastica__PELIGRO_NO_PASE">[1]Insumos!$D$25</definedName>
    <definedName name="Compactador_de_Rodillo_POTENCIA__99HP__PESO__8_ton">'[2]Equipo y transporte'!$D$22</definedName>
    <definedName name="Compactador_neumático_de_Potencia_70_HP__peso_de_13_ton">'[2]Equipo y transporte'!$D$21</definedName>
    <definedName name="Compresor__barrido_y_soplado">'[2]Equipo y transporte'!$D$24</definedName>
    <definedName name="Compresor_80HP__con_martillo">'[2]Equipo y transporte'!$D$25</definedName>
    <definedName name="concreto_2000_apartado">'[2]Concretos y morteros'!$G$302</definedName>
    <definedName name="concreto_2000_arboletes">'[2]Concretos y morteros'!$G$580</definedName>
    <definedName name="concreto_2000_carepa">'[2]Concretos y morteros'!$G$820</definedName>
    <definedName name="concreto_2000_chigorodo">'[2]Concretos y morteros'!$G$1062</definedName>
    <definedName name="concreto_2000_mutata">'[2]Concretos y morteros'!$G$1304</definedName>
    <definedName name="concreto_2000_necocli">'[2]Concretos y morteros'!$G$1546</definedName>
    <definedName name="concreto_2000_sanjuan">'[2]Concretos y morteros'!$G$1788</definedName>
    <definedName name="concreto_2000_sanpedro">'[2]Concretos y morteros'!$G$2030</definedName>
    <definedName name="concreto_2000_turbo">'[2]Concretos y morteros'!$G$2272</definedName>
    <definedName name="concreto_2500_apartado">'[2]Concretos y morteros'!$G$257</definedName>
    <definedName name="concreto_2500_arboletes">'[2]Concretos y morteros'!$G$542</definedName>
    <definedName name="concreto_2500_carepa">'[2]Concretos y morteros'!$G$782</definedName>
    <definedName name="concreto_2500_chigorodo">'[2]Concretos y morteros'!$G$1024</definedName>
    <definedName name="concreto_2500_mutata">'[2]Concretos y morteros'!$G$1266</definedName>
    <definedName name="concreto_2500_necocli">'[2]Concretos y morteros'!$G$1508</definedName>
    <definedName name="concreto_2500_sanjuan">'[2]Concretos y morteros'!$G$1750</definedName>
    <definedName name="concreto_2500_sanpedro">'[2]Concretos y morteros'!$G$1992</definedName>
    <definedName name="concreto_2500_turbo">'[2]Concretos y morteros'!$G$2234</definedName>
    <definedName name="Concreto_3000_Apartado">'[2]Concretos y morteros'!$G$213</definedName>
    <definedName name="concreto_3000_arboletes">'[2]Concretos y morteros'!$G$505</definedName>
    <definedName name="concreto_3000_carepa">'[2]Concretos y morteros'!$G$745</definedName>
    <definedName name="concreto_3000_chigorodo">'[2]Concretos y morteros'!$G$987</definedName>
    <definedName name="concreto_3000_mutata">'[2]Concretos y morteros'!$G$1229</definedName>
    <definedName name="concreto_3000_necocli">'[2]Concretos y morteros'!$G$1471</definedName>
    <definedName name="concreto_3000_sanjuan">'[2]Concretos y morteros'!$G$1713</definedName>
    <definedName name="concreto_3000_sanpedro">'[2]Concretos y morteros'!$G$1955</definedName>
    <definedName name="concreto_3000_turbo">'[2]Concretos y morteros'!$G$2197</definedName>
    <definedName name="Contador">[2]CUADRILLAS!$B$23</definedName>
    <definedName name="COSTOS_DIREC" localSheetId="0">#REF!</definedName>
    <definedName name="COSTOS_DIREC">#REF!</definedName>
    <definedName name="DADADAD" localSheetId="0" hidden="1">{#N/A,#N/A,TRUE,"CODIGO DEPENDENCIA"}</definedName>
    <definedName name="DADADAD" hidden="1">{#N/A,#N/A,TRUE,"CODIGO DEPENDENCIA"}</definedName>
    <definedName name="Delineadores_tubulares__Colombinas" localSheetId="0">[1]Insumos!$D$23</definedName>
    <definedName name="Delineadores_tubulares__Colombinas">[1]Insumos!$D$23</definedName>
    <definedName name="Director_de_obra" localSheetId="0">[1]CUADRILLAS!$B$16</definedName>
    <definedName name="Director_de_obra">[1]CUADRILLAS!$B$16</definedName>
    <definedName name="DIS_ASFAL_SANJUAN">'[2]Concretos y morteros'!$B$1566</definedName>
    <definedName name="Disco_abrasivo_corte_de_metal_14" localSheetId="0">[1]Insumos!$D$16</definedName>
    <definedName name="Disco_abrasivo_corte_de_metal_14">[1]Insumos!$D$16</definedName>
    <definedName name="Disolvente_para_pintura__trafíco__acrílico">[2]Insumos!$D$51</definedName>
    <definedName name="DIST_ASFAL_NECO">'[2]Concretos y morteros'!$B$1324</definedName>
    <definedName name="dist_can_arb" localSheetId="0">'[1]Concretos y morteros'!$J$6</definedName>
    <definedName name="dist_can_arb">'[1]Concretos y morteros'!$J$6</definedName>
    <definedName name="dist_can_car" localSheetId="0">'[1]Concretos y morteros'!$J$7</definedName>
    <definedName name="dist_can_car">'[1]Concretos y morteros'!$J$7</definedName>
    <definedName name="dist_can_chi" localSheetId="0">'[1]Concretos y morteros'!$J$8</definedName>
    <definedName name="dist_can_chi">'[1]Concretos y morteros'!$J$8</definedName>
    <definedName name="dist_can_ju" localSheetId="0">'[1]Concretos y morteros'!$J$11</definedName>
    <definedName name="dist_can_ju">'[1]Concretos y morteros'!$J$11</definedName>
    <definedName name="dist_can_mut" localSheetId="0">'[1]Concretos y morteros'!$J$9</definedName>
    <definedName name="dist_can_mut">'[1]Concretos y morteros'!$J$9</definedName>
    <definedName name="dist_can_nec" localSheetId="0">'[1]Concretos y morteros'!$J$10</definedName>
    <definedName name="dist_can_nec">'[1]Concretos y morteros'!$J$10</definedName>
    <definedName name="dist_can_ped" localSheetId="0">'[1]Concretos y morteros'!$J$12</definedName>
    <definedName name="dist_can_ped">'[1]Concretos y morteros'!$J$12</definedName>
    <definedName name="dist_can_tur" localSheetId="0">'[1]Concretos y morteros'!$J$13</definedName>
    <definedName name="dist_can_tur">'[1]Concretos y morteros'!$J$13</definedName>
    <definedName name="dist_cant_Ap" localSheetId="0">'[1]Concretos y morteros'!$J$5</definedName>
    <definedName name="dist_cant_Ap">'[1]Concretos y morteros'!$J$5</definedName>
    <definedName name="dist_esc_apa" localSheetId="0">'[1]Concretos y morteros'!$K$5</definedName>
    <definedName name="dist_esc_apa">'[1]Concretos y morteros'!$K$5</definedName>
    <definedName name="dist_esc_arb" localSheetId="0">'[1]Concretos y morteros'!$K$6</definedName>
    <definedName name="dist_esc_arb">'[1]Concretos y morteros'!$K$6</definedName>
    <definedName name="dist_esc_car" localSheetId="0">'[1]Concretos y morteros'!$K$7</definedName>
    <definedName name="dist_esc_car">'[1]Concretos y morteros'!$K$7</definedName>
    <definedName name="dist_esc_chi" localSheetId="0">'[1]Concretos y morteros'!$K$8</definedName>
    <definedName name="dist_esc_chi">'[1]Concretos y morteros'!$K$8</definedName>
    <definedName name="dist_esc_jua" localSheetId="0">'[1]Concretos y morteros'!$K$11</definedName>
    <definedName name="dist_esc_jua">'[1]Concretos y morteros'!$K$11</definedName>
    <definedName name="dist_esc_mut" localSheetId="0">'[1]Concretos y morteros'!$K$9</definedName>
    <definedName name="dist_esc_mut">'[1]Concretos y morteros'!$K$9</definedName>
    <definedName name="dist_esc_nec" localSheetId="0">'[1]Concretos y morteros'!$K$10</definedName>
    <definedName name="dist_esc_nec">'[1]Concretos y morteros'!$K$10</definedName>
    <definedName name="dist_esc_ped" localSheetId="0">'[1]Concretos y morteros'!$K$12</definedName>
    <definedName name="dist_esc_ped">'[1]Concretos y morteros'!$K$12</definedName>
    <definedName name="dist_esc_tur" localSheetId="0">'[1]Concretos y morteros'!$K$13</definedName>
    <definedName name="dist_esc_tur">'[1]Concretos y morteros'!$K$13</definedName>
    <definedName name="DISTANCIA_BOTADERO_carepa">'[2]Concretos y morteros'!$B$599</definedName>
    <definedName name="DISTANCIA_CANTERA_APARTADOR">'[2]Concretos y morteros'!$B$12</definedName>
    <definedName name="DISTANCIA_CANTERA_ARBOLETES">'[2]Concretos y morteros'!$B$318</definedName>
    <definedName name="DISTANCIA_CANTERA_CAREPA">'[2]Concretos y morteros'!$B$596</definedName>
    <definedName name="DISTANCIA_CANTERA_CHIGORODO">'[2]Concretos y morteros'!$B$838</definedName>
    <definedName name="DISTANCIA_CANTERA_MUTATA">'[2]Concretos y morteros'!$B$1079</definedName>
    <definedName name="DISTANCIA_CANTERA_NECOCLI">'[2]Concretos y morteros'!$B$1322</definedName>
    <definedName name="DISTANCIA_CANTERA_SAN_JUAN">'[2]Concretos y morteros'!$B$1564</definedName>
    <definedName name="DISTANCIA_CANTERA_SAN_PEDRO">'[2]Concretos y morteros'!$B$1806</definedName>
    <definedName name="DISTANCIA_CANTERA_TURBO">'[2]Concretos y morteros'!$B$2048</definedName>
    <definedName name="DISTANCIA_ESCOMBRERA_apartado">'[2]Concretos y morteros'!$B$15</definedName>
    <definedName name="DISTANCIA_ESCOMBRERA_arboletes">'[2]Concretos y morteros'!$B$321</definedName>
    <definedName name="DISTANCIA_ESCOMBRERA_CHIGORODO">'[2]Concretos y morteros'!$B$841</definedName>
    <definedName name="DISTANCIA_ESCOMBRERA_MUTATA">'[2]Concretos y morteros'!$B$1082</definedName>
    <definedName name="DISTANCIA_ESCOMBRERA_NECOCLI">'[2]Concretos y morteros'!$B$1325</definedName>
    <definedName name="DISTANCIA_ESCOMBRERA_SANJUANDEURABA">'[2]Concretos y morteros'!$B$1567</definedName>
    <definedName name="DISTANCIA_ESCOMBRERA_SANPEDRO">'[2]Concretos y morteros'!$B$1809</definedName>
    <definedName name="DISTANCIA_ESCOMBRERA_TURBO">'[2]Concretos y morteros'!$B$2051</definedName>
    <definedName name="DISTANCIA_PLANTA_ASFALTO">'[2]Concretos y morteros'!$B$320</definedName>
    <definedName name="Durmiente_ordinario_2__2" localSheetId="0">[2]Insumos!#REF!</definedName>
    <definedName name="Durmiente_ordinario_2__2">[2]Insumos!#REF!</definedName>
    <definedName name="Emulsión_CRR_1">[2]Insumos!$D$12</definedName>
    <definedName name="Esferas_Reflectivas">[2]Insumos!$D$49</definedName>
    <definedName name="factmas2smlv">'[2]Factor Prestacionas para aiu'!$C$30+1</definedName>
    <definedName name="FACTOR_PRESTACIONAL_1sml">'[3]Factor Prestacionas para aiu'!$B$30+1</definedName>
    <definedName name="Flasher_luminoso_para_barricadas" localSheetId="0">[1]Insumos!$D$26</definedName>
    <definedName name="Flasher_luminoso_para_barricadas">[1]Insumos!$D$26</definedName>
    <definedName name="formaleta_madera" localSheetId="0">'[1]Equipo y transporte'!$D$14</definedName>
    <definedName name="formaleta_madera">'[1]Equipo y transporte'!$D$14</definedName>
    <definedName name="Geotextil_fortex_Bx_40">[2]Insumos!$D$21</definedName>
    <definedName name="Grava" localSheetId="0">[1]Insumos!$D$8</definedName>
    <definedName name="Grava">[1]Insumos!$D$8</definedName>
    <definedName name="Imprevistos" localSheetId="0">#REF!</definedName>
    <definedName name="Imprevistos">#REF!</definedName>
    <definedName name="Ingeniero_ambiental">[2]CUADRILLAS!$B$16</definedName>
    <definedName name="Inspector_de_Obra">[2]CUADRILLAS!$B$14</definedName>
    <definedName name="interventoria_2" localSheetId="0" hidden="1">#REF!</definedName>
    <definedName name="interventoria_2" hidden="1">#REF!</definedName>
    <definedName name="KO" localSheetId="0" hidden="1">#REF!</definedName>
    <definedName name="KO" hidden="1">#REF!</definedName>
    <definedName name="Laboratorio">#REF!</definedName>
    <definedName name="Limpiador_PVC_x_1_4_de_galón" localSheetId="0">[2]Insumos!#REF!</definedName>
    <definedName name="Limpiador_PVC_x_1_4_de_galón">[2]Insumos!#REF!</definedName>
    <definedName name="Maestro" localSheetId="0">'[2]Factor Prestacionas para aiu'!#REF!</definedName>
    <definedName name="Maestro">'[2]Factor Prestacionas para aiu'!#REF!</definedName>
    <definedName name="Maestro_de_Obra" localSheetId="0">[1]CUADRILLAS!$B$13</definedName>
    <definedName name="Maestro_de_Obra">[1]CUADRILLAS!$B$13</definedName>
    <definedName name="Malla_electrosoldada_de_8.5_mm_cada_15_cm">[2]Insumos!#REF!</definedName>
    <definedName name="materiales">[4]MATERIALES!$B$6:$D$403</definedName>
    <definedName name="Mezcladora_trompo_a_gasolina__Inc._combustible" localSheetId="0">'[1]Equipo y transporte'!$D$19</definedName>
    <definedName name="Mezcladora_trompo_a_gasolina__Inc._combustible">'[1]Equipo y transporte'!$D$19</definedName>
    <definedName name="mortero1_3_apartado">'[2]Concretos y morteros'!$G$76</definedName>
    <definedName name="mortero1_3_arboletes">'[2]Concretos y morteros'!$G$392</definedName>
    <definedName name="mortero1_3_carepa">'[2]Concretos y morteros'!$G$633</definedName>
    <definedName name="mortero1_3_chigorodo">'[2]Concretos y morteros'!$G$875</definedName>
    <definedName name="mortero1_3_mutata">'[2]Concretos y morteros'!$G$1116</definedName>
    <definedName name="mortero1_3_necocli">'[2]Concretos y morteros'!$G$1359</definedName>
    <definedName name="mortero1_3_sanjuan">'[2]Concretos y morteros'!$G$1601</definedName>
    <definedName name="mortero1_3_sanpedro">'[2]Concretos y morteros'!$G$1843</definedName>
    <definedName name="mortero1_3_turbo">'[2]Concretos y morteros'!$G$2085</definedName>
    <definedName name="Motoniveladora_120_HP.">'[2]Equipo y transporte'!$D$4</definedName>
    <definedName name="municipios">[5]PRESU!$A$4:$B$266</definedName>
    <definedName name="oficial" localSheetId="0">[1]CUADRILLAS!$C$9</definedName>
    <definedName name="oficial">[1]CUADRILLAS!$C$9</definedName>
    <definedName name="Oficios_Varios">[2]CUADRILLAS!$B$24</definedName>
    <definedName name="Pasavias_en_tela">[2]Insumos!$D$30</definedName>
    <definedName name="Pintura_Acrílica_pura_para_tráfico">[2]Insumos!$D$50</definedName>
    <definedName name="Pitos_para_auxiliares_de_tránsito" localSheetId="0">[1]Insumos!$D$45</definedName>
    <definedName name="Pitos_para_auxiliares_de_tránsito">[1]Insumos!$D$45</definedName>
    <definedName name="Planta_Electrica__Diesel_Gasolina" localSheetId="0">'[1]Equipo y transporte'!$D$29</definedName>
    <definedName name="Planta_Electrica__Diesel_Gasolina">'[1]Equipo y transporte'!$D$29</definedName>
    <definedName name="Poste_en_angulo_de_2_2_1_4_de_3_5m_para_señal" localSheetId="0">[1]Insumos!$D$19</definedName>
    <definedName name="Poste_en_angulo_de_2_2_1_4_de_3_5m_para_señal">[1]Insumos!$D$19</definedName>
    <definedName name="Prestaciones_1" localSheetId="0">#REF!</definedName>
    <definedName name="Prestaciones_1">#REF!</definedName>
    <definedName name="Prestaciones_2" localSheetId="0">#REF!</definedName>
    <definedName name="Prestaciones_2">#REF!</definedName>
    <definedName name="Profesional_SIG">[2]CUADRILLAS!$B$21</definedName>
    <definedName name="Profesional_SISO">[2]CUADRILLAS!$B$20</definedName>
    <definedName name="proyecto" localSheetId="0">#REF!</definedName>
    <definedName name="proyecto">#REF!</definedName>
    <definedName name="Rajón_de_piedra_del_municipio" localSheetId="0">[1]Insumos!$D$10</definedName>
    <definedName name="Rajón_de_piedra_del_municipio">[1]Insumos!$D$10</definedName>
    <definedName name="Rastrillero">[2]CUADRILLAS!$C$8</definedName>
    <definedName name="rendimiento_acero" localSheetId="0">'[6]APU OE-GAVIONES'!#REF!</definedName>
    <definedName name="rendimiento_acero">'[7]APU OE-GAVIONES'!#REF!</definedName>
    <definedName name="rendimientoconph" localSheetId="0">'[6]APU OE-GAVIONES'!#REF!</definedName>
    <definedName name="rendimientoconph">'[7]APU OE-GAVIONES'!#REF!</definedName>
    <definedName name="Residente_de_obra">[2]CUADRILLAS!$B$13</definedName>
    <definedName name="Residente_de_Tráfico">[2]CUADRILLAS!#REF!</definedName>
    <definedName name="Retroexcavadora_de_llantas" localSheetId="0">'[1]Equipo y transporte'!$D$20</definedName>
    <definedName name="Retroexcavadora_de_llantas">'[1]Equipo y transporte'!$D$20</definedName>
    <definedName name="Riel_metalico_3x0.15x0.2m">'[2]Equipo y transporte'!$D$10</definedName>
    <definedName name="Rodillo_vibrante_tanden_autopropulsado_anchura_de_trabajo_100_cm">'[2]Equipo y transporte'!#REF!</definedName>
    <definedName name="Secretaria" localSheetId="0">[1]CUADRILLAS!$B$26</definedName>
    <definedName name="Secretaria">[1]CUADRILLAS!$B$26</definedName>
    <definedName name="Señal__grupo_1_._Tablero_en_lámina_galvanizada_de_75cm_75cm__calibre_16__reflectivo_tipo_1__incluye_poste" localSheetId="0">[1]Insumos!$D$20</definedName>
    <definedName name="Señal__grupo_1_._Tablero_en_lámina_galvanizada_de_75cm_75cm__calibre_16__reflectivo_tipo_1__incluye_poste">[1]Insumos!$D$20</definedName>
    <definedName name="SIO_03_Fin_de_Obra">[2]Insumos!$D$36</definedName>
    <definedName name="SIO_07_Desvio">[2]Insumos!$D$37</definedName>
    <definedName name="SIO_24_Peatones">[2]Insumos!$D$38</definedName>
    <definedName name="smlv" localSheetId="0">#REF!</definedName>
    <definedName name="smlv">#REF!</definedName>
    <definedName name="Soldadura_PVC_wet_bonding_1_8_galón" localSheetId="0">[2]Insumos!#REF!</definedName>
    <definedName name="Soldadura_PVC_wet_bonding_1_8_galón">[2]Insumos!#REF!</definedName>
    <definedName name="SPO_01_Trabajadores_en_la_via">[2]Insumos!$D$31</definedName>
    <definedName name="SPO_02_Maquinaria_en_la_via">[2]Insumos!$D$32</definedName>
    <definedName name="SPO_03_Auxiliar_de_Transito">[2]Insumos!$D$33</definedName>
    <definedName name="SRO_03_pare_siga">[2]Insumos!$D$35</definedName>
    <definedName name="SRO_03_Uno_a_Uno">[2]Insumos!$D$34</definedName>
    <definedName name="SUBBASEPXCOMPACTACION" localSheetId="0">'[6]APU OE-GAVIONES'!#REF!</definedName>
    <definedName name="SUBBASEPXCOMPACTACION">'[7]APU OE-GAVIONES'!#REF!</definedName>
    <definedName name="Subbse_Granular" localSheetId="0">[1]Insumos!$D$9</definedName>
    <definedName name="Subbse_Granular">[1]Insumos!$D$9</definedName>
    <definedName name="Terminadora_de_asfalto__Finisher___potencia_en_el_volante_174_HP__R_20M3_H__velocidad_de_desplazamiento_114_m_min">'[2]Equipo y transporte'!$D$20</definedName>
    <definedName name="Topo" localSheetId="0">[1]CUADRILLAS!$B$11</definedName>
    <definedName name="Topo">[1]CUADRILLAS!$B$11</definedName>
    <definedName name="TORNILLO_ACERO_3_8__3__AF_GRADO_5__TUERCA_ARANDELA">[2]Insumos!#REF!</definedName>
    <definedName name="Transporte_volco" localSheetId="0">'[1]Equipo y transporte'!$D$18</definedName>
    <definedName name="Transporte_volco">'[1]Equipo y transporte'!$D$18</definedName>
    <definedName name="Tronzadora">'[2]Equipo y transporte'!$D$8</definedName>
    <definedName name="Tubería_PVC_alcantarillado_36___Inc.Transporte" localSheetId="0">[1]Insumos!$D$17</definedName>
    <definedName name="Tubería_PVC_alcantarillado_36___Inc.Transporte">[1]Insumos!$D$17</definedName>
    <definedName name="Tubo_rectangular_100x40x1.5_mm" localSheetId="0">[1]Insumos!$D$48</definedName>
    <definedName name="Tubo_rectangular_100x40x1.5_mm">[1]Insumos!$D$48</definedName>
    <definedName name="Utilidad" localSheetId="0">#REF!</definedName>
    <definedName name="Utilidad">#REF!</definedName>
    <definedName name="Vehiculo__Tipo_pickup" localSheetId="0">#REF!</definedName>
    <definedName name="Vehiculo__Tipo_pickup">#REF!</definedName>
    <definedName name="Vehiculo_delineador">'[2]Equipo y transporte'!$D$26</definedName>
    <definedName name="Vibrador_a_gasolina" localSheetId="0">'[1]Equipo y transporte'!$D$11</definedName>
    <definedName name="Vibrador_a_gasolina">'[1]Equipo y transporte'!$D$11</definedName>
    <definedName name="vibrocompactador_de_8_t." localSheetId="0">'[1]Equipo y transporte'!$D$12</definedName>
    <definedName name="vibrocompactador_de_8_t.">'[1]Equipo y transporte'!$D$12</definedName>
    <definedName name="Vigilante">[2]CUADRILLAS!$B$19</definedName>
    <definedName name="Volqueta__6_m³">'[2]Equipo y transporte'!$D$12</definedName>
    <definedName name="Volqueta__6m³__cargue_manual__botadero_adicional_mayor_20_km">'[2]Equipo y transporte'!#REF!</definedName>
    <definedName name="Volqueta_6_m³__cargue_manual__botadero_hasta_20_km">'[2]Equipo y transporte'!#REF!</definedName>
    <definedName name="w" localSheetId="0" hidden="1">#REF!</definedName>
    <definedName name="w" hidden="1">#REF!</definedName>
    <definedName name="wrn.ar." localSheetId="0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6" l="1"/>
  <c r="B26" i="6"/>
  <c r="D26" i="6" s="1"/>
  <c r="F26" i="6" s="1"/>
  <c r="B25" i="6"/>
  <c r="D25" i="6" s="1"/>
  <c r="F25" i="6" s="1"/>
  <c r="G27" i="6" s="1"/>
  <c r="F15" i="6" s="1"/>
  <c r="G18" i="6" s="1"/>
  <c r="G28" i="6" s="1"/>
  <c r="G22" i="6"/>
  <c r="F17" i="6"/>
  <c r="F16" i="6"/>
  <c r="G12" i="6"/>
  <c r="G6" i="6"/>
  <c r="F28" i="6"/>
  <c r="B4" i="6"/>
  <c r="G11" i="5"/>
  <c r="G12" i="5" s="1"/>
  <c r="G11" i="4"/>
  <c r="G12" i="4" s="1"/>
</calcChain>
</file>

<file path=xl/sharedStrings.xml><?xml version="1.0" encoding="utf-8"?>
<sst xmlns="http://schemas.openxmlformats.org/spreadsheetml/2006/main" count="77" uniqueCount="51">
  <si>
    <t>Valor Total</t>
  </si>
  <si>
    <t>Valor Unitario</t>
  </si>
  <si>
    <t>Cantidad</t>
  </si>
  <si>
    <t>Unidad</t>
  </si>
  <si>
    <t>Actividad / Descripción</t>
  </si>
  <si>
    <t>Municipio:</t>
  </si>
  <si>
    <t>VALOR DE LA PROPUESTA</t>
  </si>
  <si>
    <t>Frente de obra:</t>
  </si>
  <si>
    <t>TOTAL COSTOS DIRECTOS:</t>
  </si>
  <si>
    <t xml:space="preserve">Und </t>
  </si>
  <si>
    <t>CHIGORODÓ</t>
  </si>
  <si>
    <t>Vía Remigio</t>
  </si>
  <si>
    <t>OBRA COMPLEMENTARIA - DEMOLICIÓN DE ESTRUCTURA EXISTENTE                     (ALCANTARILLAS)</t>
  </si>
  <si>
    <t>Demolición de estructura existente (Alcantarillas)</t>
  </si>
  <si>
    <t>Guapá Arriba</t>
  </si>
  <si>
    <t>ANALISIS DE PRECIOS UNITARIOS</t>
  </si>
  <si>
    <t>CAPITULO: OBRAS EXTRAS</t>
  </si>
  <si>
    <t>Demolición de estructuras existentes</t>
  </si>
  <si>
    <t>UNIDAD</t>
  </si>
  <si>
    <t>und</t>
  </si>
  <si>
    <t>ACTIVIDAD:</t>
  </si>
  <si>
    <t>ITEM:</t>
  </si>
  <si>
    <t>I. MATERIALES EN OBRA</t>
  </si>
  <si>
    <t>Descripción</t>
  </si>
  <si>
    <t>Precio-Unit.</t>
  </si>
  <si>
    <t>Sub-Total</t>
  </si>
  <si>
    <t>II. EQUIPO Y HERRAMIENTAS</t>
  </si>
  <si>
    <t>Tipo</t>
  </si>
  <si>
    <t>Tarifa/Hr</t>
  </si>
  <si>
    <t>Rendimiento</t>
  </si>
  <si>
    <t>Herraminetas menores (5%m.o)</t>
  </si>
  <si>
    <t>Compresor 80HP, con martillo</t>
  </si>
  <si>
    <t>Volco 6m3</t>
  </si>
  <si>
    <t>III. TRANSPORTES</t>
  </si>
  <si>
    <t>Materiales</t>
  </si>
  <si>
    <t xml:space="preserve">Vol-Peso </t>
  </si>
  <si>
    <t>Distancia</t>
  </si>
  <si>
    <t>M3/Km</t>
  </si>
  <si>
    <t>Tarifa</t>
  </si>
  <si>
    <t>IV. MANO DE OBRA</t>
  </si>
  <si>
    <t>Trabajador o Cuadrilla</t>
  </si>
  <si>
    <t>Jornal</t>
  </si>
  <si>
    <t>Prestaciones</t>
  </si>
  <si>
    <t>Jornal/total</t>
  </si>
  <si>
    <t>Oficial</t>
  </si>
  <si>
    <t>Ayudante (3)</t>
  </si>
  <si>
    <t>Total Costos Directos</t>
  </si>
  <si>
    <t>Sub. Item</t>
  </si>
  <si>
    <t>Chigorodó</t>
  </si>
  <si>
    <t>Demolicion de estructura existente.Municipio de Chigorodó</t>
  </si>
  <si>
    <t>ACTIVIDAD GENERAL: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</si>
</sst>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[$$-240A]#,##0.0"/>
    <numFmt numFmtId="166" formatCode="[$$-240A]#,##0.00;[Red][$$-240A]#,##0.00"/>
    <numFmt numFmtId="167" formatCode="[$$-240A]#,##0.00"/>
    <numFmt numFmtId="168" formatCode="0.0"/>
    <numFmt numFmtId="169" formatCode="[$$-240A]#,##0;[Red][$$-240A]#,##0"/>
    <numFmt numFmtId="170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</cellStyleXfs>
  <cellXfs count="69">
    <xf numFmtId="0" fontId="0" fillId="0" borderId="0" xfId="0"/>
    <xf numFmtId="164" fontId="2" fillId="0" borderId="1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vertical="center"/>
    </xf>
    <xf numFmtId="0" fontId="4" fillId="4" borderId="0" xfId="0" applyFont="1" applyFill="1" applyAlignment="1">
      <alignment horizontal="center"/>
    </xf>
    <xf numFmtId="165" fontId="4" fillId="4" borderId="0" xfId="0" applyNumberFormat="1" applyFont="1" applyFill="1"/>
    <xf numFmtId="0" fontId="4" fillId="0" borderId="6" xfId="3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vertical="center"/>
    </xf>
    <xf numFmtId="166" fontId="5" fillId="4" borderId="5" xfId="0" applyNumberFormat="1" applyFont="1" applyFill="1" applyBorder="1" applyAlignment="1">
      <alignment horizontal="center"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167" fontId="4" fillId="4" borderId="5" xfId="0" applyNumberFormat="1" applyFont="1" applyFill="1" applyBorder="1"/>
    <xf numFmtId="168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/>
    <xf numFmtId="169" fontId="5" fillId="4" borderId="5" xfId="0" applyNumberFormat="1" applyFont="1" applyFill="1" applyBorder="1" applyAlignment="1">
      <alignment horizontal="center" vertical="center" wrapText="1"/>
    </xf>
    <xf numFmtId="10" fontId="5" fillId="4" borderId="5" xfId="2" applyNumberFormat="1" applyFont="1" applyFill="1" applyBorder="1" applyAlignment="1">
      <alignment horizontal="center" vertical="center"/>
    </xf>
    <xf numFmtId="169" fontId="5" fillId="4" borderId="5" xfId="0" applyNumberFormat="1" applyFont="1" applyFill="1" applyBorder="1" applyAlignment="1">
      <alignment horizontal="center" vertical="center"/>
    </xf>
    <xf numFmtId="0" fontId="4" fillId="2" borderId="22" xfId="0" applyFont="1" applyFill="1" applyBorder="1"/>
    <xf numFmtId="1" fontId="4" fillId="2" borderId="5" xfId="0" applyNumberFormat="1" applyFont="1" applyFill="1" applyBorder="1"/>
    <xf numFmtId="167" fontId="4" fillId="2" borderId="5" xfId="0" applyNumberFormat="1" applyFont="1" applyFill="1" applyBorder="1"/>
    <xf numFmtId="170" fontId="0" fillId="0" borderId="0" xfId="4" applyFont="1"/>
    <xf numFmtId="0" fontId="4" fillId="4" borderId="0" xfId="0" applyFont="1" applyFill="1"/>
    <xf numFmtId="1" fontId="4" fillId="4" borderId="0" xfId="0" applyNumberFormat="1" applyFont="1" applyFill="1"/>
    <xf numFmtId="167" fontId="4" fillId="4" borderId="0" xfId="0" applyNumberFormat="1" applyFont="1" applyFill="1"/>
    <xf numFmtId="0" fontId="0" fillId="4" borderId="0" xfId="0" applyFill="1"/>
    <xf numFmtId="0" fontId="4" fillId="4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4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5">
    <cellStyle name="Moneda" xfId="1" builtinId="4"/>
    <cellStyle name="Moneda 2" xfId="4" xr:uid="{2D6B87A5-4B49-44FA-A895-4A673898D8C3}"/>
    <cellStyle name="Normal" xfId="0" builtinId="0"/>
    <cellStyle name="Normal 5" xfId="3" xr:uid="{1DB95BD6-521A-46BA-9470-18E507332BBA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BALANCES%20PRESUPUESTALES/BALANCE%20-CALIBRACI&#211;N%20-%20CVTU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4%20APU&#180;s%20y%20PPTO%20Gaviones%20y%20demoliciones%20Care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resupuesto capitulos"/>
      <sheetName val="Pto.POR MUNICIPIO"/>
      <sheetName val="A.I.U"/>
      <sheetName val="APU CAPITULO 1"/>
      <sheetName val="APU CAPITULO 2"/>
      <sheetName val="APU CAPITULO 3"/>
      <sheetName val="APU CAPITULO 4"/>
      <sheetName val="P.A.G.A"/>
      <sheetName val="Rendimiento"/>
      <sheetName val="CUADRILLAS"/>
      <sheetName val="Factor Prestacionas para aiu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Concretos y morteros"/>
      <sheetName val="Equipo y transporte"/>
      <sheetName val="Factor Multiplicador"/>
      <sheetName val="Interventoria"/>
      <sheetName val="Precios 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">
          <cell r="C6">
            <v>26041</v>
          </cell>
        </row>
        <row r="8">
          <cell r="C8">
            <v>39062</v>
          </cell>
        </row>
        <row r="13">
          <cell r="B13">
            <v>3124968</v>
          </cell>
        </row>
        <row r="14">
          <cell r="B14">
            <v>1796856.5999999999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11" refreshError="1">
        <row r="4">
          <cell r="B4">
            <v>781242</v>
          </cell>
        </row>
        <row r="30">
          <cell r="C30">
            <v>0.59099999999999997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4">
          <cell r="D4">
            <v>2890</v>
          </cell>
        </row>
        <row r="9">
          <cell r="D9">
            <v>55750</v>
          </cell>
        </row>
        <row r="11">
          <cell r="D11">
            <v>558664</v>
          </cell>
        </row>
        <row r="12">
          <cell r="D12">
            <v>1304</v>
          </cell>
        </row>
        <row r="21">
          <cell r="D21">
            <v>6215</v>
          </cell>
        </row>
        <row r="24">
          <cell r="D24">
            <v>305000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2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43" refreshError="1">
        <row r="4">
          <cell r="D4">
            <v>185000</v>
          </cell>
        </row>
        <row r="8">
          <cell r="D8">
            <v>30000</v>
          </cell>
        </row>
        <row r="10">
          <cell r="D10">
            <v>1350</v>
          </cell>
        </row>
        <row r="12">
          <cell r="D12">
            <v>85412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CAREPA"/>
      <sheetName val="CAL. CHIGORODÓ"/>
      <sheetName val="CAL. MUTATÁ"/>
      <sheetName val="APU OE-BORDILLO"/>
      <sheetName val="APU OE-GAVIONES"/>
      <sheetName val="APU OE-DEMOL."/>
      <sheetName val="A.I.U (modificado)"/>
      <sheetName val="A.I.U"/>
      <sheetName val="P.A.G.A"/>
      <sheetName val="PManejo de transito"/>
      <sheetName val="Caracterización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>
        <row r="44">
          <cell r="C44" t="str">
            <v>Demolición de estructura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OE-GAVIONES"/>
      <sheetName val="PPTO GAVIONES"/>
      <sheetName val="APU OE-DEMOL."/>
      <sheetName val="PPTO DEMOLICIONE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B5D9D-3212-404C-BFE2-D6EB6EB4D4C3}">
  <sheetPr>
    <tabColor theme="0"/>
  </sheetPr>
  <dimension ref="A1:H31"/>
  <sheetViews>
    <sheetView tabSelected="1" view="pageLayout" zoomScale="85" zoomScaleNormal="100" zoomScaleSheetLayoutView="100" zoomScalePageLayoutView="85" workbookViewId="0">
      <selection activeCell="I7" sqref="I7"/>
    </sheetView>
  </sheetViews>
  <sheetFormatPr baseColWidth="10" defaultColWidth="11.42578125" defaultRowHeight="15" customHeight="1" x14ac:dyDescent="0.25"/>
  <cols>
    <col min="1" max="1" width="23.140625" style="33" customWidth="1"/>
    <col min="2" max="2" width="16.42578125" style="33" customWidth="1"/>
    <col min="3" max="3" width="11.28515625" style="33" customWidth="1"/>
    <col min="4" max="4" width="11.42578125" style="33"/>
    <col min="5" max="6" width="12" style="33" customWidth="1"/>
    <col min="7" max="7" width="11.85546875" style="33" bestFit="1" customWidth="1"/>
    <col min="8" max="8" width="12.5703125" bestFit="1" customWidth="1"/>
  </cols>
  <sheetData>
    <row r="1" spans="1:7" x14ac:dyDescent="0.25">
      <c r="A1" s="7"/>
      <c r="B1" s="7"/>
      <c r="C1" s="7"/>
      <c r="D1" s="7"/>
      <c r="E1" s="7"/>
      <c r="F1" s="7"/>
      <c r="G1" s="8"/>
    </row>
    <row r="2" spans="1:7" x14ac:dyDescent="0.25">
      <c r="A2" s="34" t="s">
        <v>15</v>
      </c>
      <c r="B2" s="34"/>
      <c r="C2" s="34"/>
      <c r="D2" s="34"/>
      <c r="E2" s="34"/>
      <c r="F2" s="34"/>
      <c r="G2" s="34"/>
    </row>
    <row r="3" spans="1:7" x14ac:dyDescent="0.25">
      <c r="A3" s="9" t="s">
        <v>16</v>
      </c>
      <c r="B3" s="44" t="s">
        <v>17</v>
      </c>
      <c r="C3" s="45"/>
      <c r="D3" s="46"/>
      <c r="E3" s="10" t="s">
        <v>5</v>
      </c>
      <c r="F3" s="44" t="s">
        <v>48</v>
      </c>
      <c r="G3" s="46"/>
    </row>
    <row r="4" spans="1:7" x14ac:dyDescent="0.25">
      <c r="A4" s="11" t="s">
        <v>50</v>
      </c>
      <c r="B4" s="47" t="str">
        <f>+'[6]CAL. CAREPA'!C44</f>
        <v>Demolición de estructura</v>
      </c>
      <c r="C4" s="48"/>
      <c r="D4" s="48"/>
      <c r="E4" s="49"/>
      <c r="F4" s="12" t="s">
        <v>18</v>
      </c>
      <c r="G4" s="12" t="s">
        <v>19</v>
      </c>
    </row>
    <row r="5" spans="1:7" x14ac:dyDescent="0.25">
      <c r="A5" s="13" t="s">
        <v>20</v>
      </c>
      <c r="B5" s="43" t="s">
        <v>49</v>
      </c>
      <c r="C5" s="43"/>
      <c r="D5" s="43"/>
      <c r="E5" s="43"/>
      <c r="F5" s="43"/>
      <c r="G5" s="11"/>
    </row>
    <row r="6" spans="1:7" x14ac:dyDescent="0.25">
      <c r="A6" s="14" t="s">
        <v>21</v>
      </c>
      <c r="B6" s="40"/>
      <c r="C6" s="40"/>
      <c r="D6" s="40"/>
      <c r="E6" s="40"/>
      <c r="F6" s="12" t="s">
        <v>18</v>
      </c>
      <c r="G6" s="15" t="str">
        <f>+G4</f>
        <v>und</v>
      </c>
    </row>
    <row r="7" spans="1:7" x14ac:dyDescent="0.25">
      <c r="A7" s="37"/>
      <c r="B7" s="37"/>
      <c r="C7" s="37"/>
      <c r="D7" s="37"/>
      <c r="E7" s="37"/>
      <c r="F7" s="37"/>
      <c r="G7" s="37"/>
    </row>
    <row r="8" spans="1:7" ht="15" customHeight="1" x14ac:dyDescent="0.25">
      <c r="A8" s="38" t="s">
        <v>22</v>
      </c>
      <c r="B8" s="38"/>
      <c r="C8" s="38"/>
      <c r="D8" s="38"/>
      <c r="E8" s="38"/>
      <c r="F8" s="38"/>
      <c r="G8" s="38"/>
    </row>
    <row r="9" spans="1:7" ht="15" customHeight="1" x14ac:dyDescent="0.25">
      <c r="A9" s="39" t="s">
        <v>23</v>
      </c>
      <c r="B9" s="39"/>
      <c r="C9" s="16" t="s">
        <v>3</v>
      </c>
      <c r="D9" s="16" t="s">
        <v>24</v>
      </c>
      <c r="E9" s="16" t="s">
        <v>2</v>
      </c>
      <c r="F9" s="16" t="s">
        <v>1</v>
      </c>
      <c r="G9" s="37"/>
    </row>
    <row r="10" spans="1:7" ht="15" customHeight="1" x14ac:dyDescent="0.25">
      <c r="A10" s="43"/>
      <c r="B10" s="43"/>
      <c r="C10" s="16"/>
      <c r="D10" s="17"/>
      <c r="E10" s="16"/>
      <c r="F10" s="18"/>
      <c r="G10" s="37"/>
    </row>
    <row r="11" spans="1:7" ht="15" customHeight="1" x14ac:dyDescent="0.25">
      <c r="A11" s="40"/>
      <c r="B11" s="40"/>
      <c r="C11" s="19"/>
      <c r="D11" s="17"/>
      <c r="E11" s="19"/>
      <c r="F11" s="18"/>
      <c r="G11" s="37"/>
    </row>
    <row r="12" spans="1:7" ht="15" customHeight="1" x14ac:dyDescent="0.25">
      <c r="A12" s="37"/>
      <c r="B12" s="37"/>
      <c r="C12" s="37"/>
      <c r="D12" s="37"/>
      <c r="E12" s="37"/>
      <c r="F12" s="12" t="s">
        <v>25</v>
      </c>
      <c r="G12" s="20">
        <f>+ROUND(SUM(F10:F11),0)</f>
        <v>0</v>
      </c>
    </row>
    <row r="13" spans="1:7" ht="15" customHeight="1" x14ac:dyDescent="0.25">
      <c r="A13" s="38" t="s">
        <v>26</v>
      </c>
      <c r="B13" s="38"/>
      <c r="C13" s="38"/>
      <c r="D13" s="38"/>
      <c r="E13" s="38"/>
      <c r="F13" s="38"/>
      <c r="G13" s="38"/>
    </row>
    <row r="14" spans="1:7" ht="15" customHeight="1" x14ac:dyDescent="0.25">
      <c r="A14" s="39" t="s">
        <v>23</v>
      </c>
      <c r="B14" s="39"/>
      <c r="C14" s="16" t="s">
        <v>27</v>
      </c>
      <c r="D14" s="16" t="s">
        <v>28</v>
      </c>
      <c r="E14" s="16" t="s">
        <v>29</v>
      </c>
      <c r="F14" s="16" t="s">
        <v>1</v>
      </c>
      <c r="G14" s="37"/>
    </row>
    <row r="15" spans="1:7" ht="15" customHeight="1" x14ac:dyDescent="0.25">
      <c r="A15" s="40" t="s">
        <v>30</v>
      </c>
      <c r="B15" s="40"/>
      <c r="C15" s="16"/>
      <c r="D15" s="18"/>
      <c r="E15" s="16"/>
      <c r="F15" s="18">
        <f>5%*G27</f>
        <v>714.5</v>
      </c>
      <c r="G15" s="37"/>
    </row>
    <row r="16" spans="1:7" ht="15" customHeight="1" x14ac:dyDescent="0.25">
      <c r="A16" s="41" t="s">
        <v>31</v>
      </c>
      <c r="B16" s="42"/>
      <c r="C16" s="16"/>
      <c r="D16" s="18">
        <v>72707.249999999985</v>
      </c>
      <c r="E16" s="16">
        <v>1.5</v>
      </c>
      <c r="F16" s="18">
        <f>+D16/E16</f>
        <v>48471.499999999993</v>
      </c>
      <c r="G16" s="37"/>
    </row>
    <row r="17" spans="1:8" ht="15" customHeight="1" x14ac:dyDescent="0.25">
      <c r="A17" s="40" t="s">
        <v>32</v>
      </c>
      <c r="B17" s="40"/>
      <c r="C17" s="16"/>
      <c r="D17" s="17">
        <v>82500</v>
      </c>
      <c r="E17" s="21">
        <v>1.5</v>
      </c>
      <c r="F17" s="18">
        <f>+D17/E17</f>
        <v>55000</v>
      </c>
      <c r="G17" s="37"/>
    </row>
    <row r="18" spans="1:8" ht="15" customHeight="1" x14ac:dyDescent="0.25">
      <c r="A18" s="37"/>
      <c r="B18" s="37"/>
      <c r="C18" s="37"/>
      <c r="D18" s="37"/>
      <c r="E18" s="37"/>
      <c r="F18" s="12" t="s">
        <v>25</v>
      </c>
      <c r="G18" s="20">
        <f>(SUM(F15:F17))</f>
        <v>104186</v>
      </c>
    </row>
    <row r="19" spans="1:8" ht="15" customHeight="1" x14ac:dyDescent="0.25">
      <c r="A19" s="38" t="s">
        <v>33</v>
      </c>
      <c r="B19" s="38"/>
      <c r="C19" s="38"/>
      <c r="D19" s="38"/>
      <c r="E19" s="38"/>
      <c r="F19" s="38"/>
      <c r="G19" s="38"/>
    </row>
    <row r="20" spans="1:8" ht="15" customHeight="1" x14ac:dyDescent="0.25">
      <c r="A20" s="16" t="s">
        <v>34</v>
      </c>
      <c r="B20" s="16" t="s">
        <v>35</v>
      </c>
      <c r="C20" s="16" t="s">
        <v>36</v>
      </c>
      <c r="D20" s="16" t="s">
        <v>37</v>
      </c>
      <c r="E20" s="16" t="s">
        <v>38</v>
      </c>
      <c r="F20" s="16" t="s">
        <v>1</v>
      </c>
      <c r="G20" s="37"/>
    </row>
    <row r="21" spans="1:8" ht="15" customHeight="1" x14ac:dyDescent="0.25">
      <c r="A21" s="22"/>
      <c r="B21" s="16"/>
      <c r="C21" s="19"/>
      <c r="D21" s="16"/>
      <c r="E21" s="18"/>
      <c r="F21" s="17"/>
      <c r="G21" s="37"/>
    </row>
    <row r="22" spans="1:8" ht="15" customHeight="1" x14ac:dyDescent="0.25">
      <c r="A22" s="39"/>
      <c r="B22" s="39"/>
      <c r="C22" s="39"/>
      <c r="D22" s="39"/>
      <c r="E22" s="39"/>
      <c r="F22" s="12" t="s">
        <v>25</v>
      </c>
      <c r="G22" s="20">
        <f>+ROUND(SUM(F21:F21),0)</f>
        <v>0</v>
      </c>
    </row>
    <row r="23" spans="1:8" ht="15" customHeight="1" x14ac:dyDescent="0.25">
      <c r="A23" s="38" t="s">
        <v>39</v>
      </c>
      <c r="B23" s="38"/>
      <c r="C23" s="38"/>
      <c r="D23" s="38"/>
      <c r="E23" s="38"/>
      <c r="F23" s="38"/>
      <c r="G23" s="38"/>
    </row>
    <row r="24" spans="1:8" ht="15" customHeight="1" x14ac:dyDescent="0.25">
      <c r="A24" s="16" t="s">
        <v>40</v>
      </c>
      <c r="B24" s="16" t="s">
        <v>41</v>
      </c>
      <c r="C24" s="16" t="s">
        <v>42</v>
      </c>
      <c r="D24" s="16" t="s">
        <v>43</v>
      </c>
      <c r="E24" s="16" t="s">
        <v>29</v>
      </c>
      <c r="F24" s="16" t="s">
        <v>1</v>
      </c>
      <c r="G24" s="37"/>
    </row>
    <row r="25" spans="1:8" ht="15" customHeight="1" x14ac:dyDescent="0.25">
      <c r="A25" s="22" t="s">
        <v>44</v>
      </c>
      <c r="B25" s="23">
        <f>+oficial</f>
        <v>41406</v>
      </c>
      <c r="C25" s="24">
        <v>1.7256</v>
      </c>
      <c r="D25" s="18">
        <f>+ROUND(B25*C25,0)</f>
        <v>71450</v>
      </c>
      <c r="E25" s="16">
        <v>15</v>
      </c>
      <c r="F25" s="25">
        <f>+D25/E25</f>
        <v>4763.333333333333</v>
      </c>
      <c r="G25" s="37"/>
    </row>
    <row r="26" spans="1:8" ht="15" customHeight="1" x14ac:dyDescent="0.25">
      <c r="A26" s="22" t="s">
        <v>45</v>
      </c>
      <c r="B26" s="23">
        <f>+ayudante*3</f>
        <v>82812</v>
      </c>
      <c r="C26" s="24">
        <v>1.7256</v>
      </c>
      <c r="D26" s="18">
        <f>+ROUND(B26*C26,0)</f>
        <v>142900</v>
      </c>
      <c r="E26" s="16">
        <f>+E25</f>
        <v>15</v>
      </c>
      <c r="F26" s="25">
        <f>+D26/E26</f>
        <v>9526.6666666666661</v>
      </c>
      <c r="G26" s="37"/>
    </row>
    <row r="27" spans="1:8" ht="15" customHeight="1" x14ac:dyDescent="0.25">
      <c r="A27" s="34"/>
      <c r="B27" s="34"/>
      <c r="C27" s="34"/>
      <c r="D27" s="34"/>
      <c r="E27" s="34"/>
      <c r="F27" s="12" t="s">
        <v>25</v>
      </c>
      <c r="G27" s="20">
        <f>+ROUND(SUM(F25:F26),0)</f>
        <v>14290</v>
      </c>
    </row>
    <row r="28" spans="1:8" ht="15" customHeight="1" x14ac:dyDescent="0.25">
      <c r="A28" s="35" t="s">
        <v>46</v>
      </c>
      <c r="B28" s="36"/>
      <c r="C28" s="36"/>
      <c r="D28" s="36"/>
      <c r="E28" s="26" t="s">
        <v>47</v>
      </c>
      <c r="F28" s="27">
        <f>+B6</f>
        <v>0</v>
      </c>
      <c r="G28" s="28">
        <f>(G18+G12+G22+G27)</f>
        <v>118476</v>
      </c>
      <c r="H28" s="29"/>
    </row>
    <row r="29" spans="1:8" ht="15" customHeight="1" x14ac:dyDescent="0.25">
      <c r="A29" s="7"/>
      <c r="B29" s="7"/>
      <c r="C29" s="7"/>
      <c r="D29" s="7"/>
      <c r="E29" s="30"/>
      <c r="F29" s="31"/>
      <c r="G29" s="32"/>
    </row>
    <row r="31" spans="1:8" ht="15" customHeight="1" x14ac:dyDescent="0.25">
      <c r="A31" s="7"/>
      <c r="B31" s="7"/>
      <c r="C31" s="7"/>
      <c r="D31" s="7"/>
      <c r="E31" s="30"/>
      <c r="F31" s="31"/>
      <c r="G31" s="32"/>
    </row>
  </sheetData>
  <mergeCells count="27">
    <mergeCell ref="B6:E6"/>
    <mergeCell ref="A2:G2"/>
    <mergeCell ref="B3:D3"/>
    <mergeCell ref="F3:G3"/>
    <mergeCell ref="B4:E4"/>
    <mergeCell ref="B5:F5"/>
    <mergeCell ref="A7:G7"/>
    <mergeCell ref="A8:G8"/>
    <mergeCell ref="A9:B9"/>
    <mergeCell ref="G9:G11"/>
    <mergeCell ref="A10:B10"/>
    <mergeCell ref="A11:B11"/>
    <mergeCell ref="A12:E12"/>
    <mergeCell ref="A13:G13"/>
    <mergeCell ref="A14:B14"/>
    <mergeCell ref="G14:G17"/>
    <mergeCell ref="A15:B15"/>
    <mergeCell ref="A16:B16"/>
    <mergeCell ref="A17:B17"/>
    <mergeCell ref="A27:E27"/>
    <mergeCell ref="A28:D28"/>
    <mergeCell ref="A18:E18"/>
    <mergeCell ref="A19:G19"/>
    <mergeCell ref="G20:G21"/>
    <mergeCell ref="A22:E22"/>
    <mergeCell ref="A23:G23"/>
    <mergeCell ref="G24:G26"/>
  </mergeCells>
  <printOptions horizontalCentered="1"/>
  <pageMargins left="0.23622047244094488" right="0.23622047244094488" top="1.8505208333333334" bottom="1.1811023622047243" header="0.31496062992125984" footer="0"/>
  <pageSetup scale="95" orientation="portrait" horizontalDpi="360" verticalDpi="360" r:id="rId1"/>
  <headerFooter>
    <oddHeader xml:space="preserve">&amp;C
                                                 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7553B-4991-4950-A33D-6B1C7D0A8A8C}">
  <dimension ref="B2:G12"/>
  <sheetViews>
    <sheetView showGridLines="0" zoomScaleNormal="100" workbookViewId="0">
      <selection activeCell="E16" sqref="E16"/>
    </sheetView>
  </sheetViews>
  <sheetFormatPr baseColWidth="10" defaultRowHeight="15" x14ac:dyDescent="0.25"/>
  <cols>
    <col min="6" max="6" width="13.85546875" customWidth="1"/>
    <col min="7" max="7" width="14.5703125" bestFit="1" customWidth="1"/>
  </cols>
  <sheetData>
    <row r="2" spans="2:7" x14ac:dyDescent="0.25">
      <c r="B2" s="57" t="s">
        <v>6</v>
      </c>
      <c r="C2" s="57"/>
      <c r="D2" s="57"/>
      <c r="E2" s="57"/>
      <c r="F2" s="57"/>
      <c r="G2" s="57"/>
    </row>
    <row r="3" spans="2:7" x14ac:dyDescent="0.25">
      <c r="B3" s="57"/>
      <c r="C3" s="57"/>
      <c r="D3" s="57"/>
      <c r="E3" s="57"/>
      <c r="F3" s="57"/>
      <c r="G3" s="57"/>
    </row>
    <row r="6" spans="2:7" ht="11.25" customHeight="1" thickBot="1" x14ac:dyDescent="0.3"/>
    <row r="7" spans="2:7" ht="33.75" customHeight="1" thickBot="1" x14ac:dyDescent="0.3">
      <c r="B7" s="58" t="s">
        <v>12</v>
      </c>
      <c r="C7" s="59"/>
      <c r="D7" s="59"/>
      <c r="E7" s="59"/>
      <c r="F7" s="59"/>
      <c r="G7" s="60"/>
    </row>
    <row r="8" spans="2:7" ht="23.25" customHeight="1" x14ac:dyDescent="0.25">
      <c r="B8" s="61" t="s">
        <v>5</v>
      </c>
      <c r="C8" s="62"/>
      <c r="D8" s="63" t="s">
        <v>10</v>
      </c>
      <c r="E8" s="64"/>
      <c r="F8" s="64"/>
      <c r="G8" s="65"/>
    </row>
    <row r="9" spans="2:7" ht="27" customHeight="1" x14ac:dyDescent="0.25">
      <c r="B9" s="50" t="s">
        <v>7</v>
      </c>
      <c r="C9" s="51"/>
      <c r="D9" s="66" t="s">
        <v>11</v>
      </c>
      <c r="E9" s="67"/>
      <c r="F9" s="67"/>
      <c r="G9" s="68"/>
    </row>
    <row r="10" spans="2:7" ht="21" customHeight="1" x14ac:dyDescent="0.25">
      <c r="B10" s="50" t="s">
        <v>4</v>
      </c>
      <c r="C10" s="51"/>
      <c r="D10" s="5" t="s">
        <v>3</v>
      </c>
      <c r="E10" s="5" t="s">
        <v>2</v>
      </c>
      <c r="F10" s="5" t="s">
        <v>1</v>
      </c>
      <c r="G10" s="4" t="s">
        <v>0</v>
      </c>
    </row>
    <row r="11" spans="2:7" ht="45" customHeight="1" thickBot="1" x14ac:dyDescent="0.3">
      <c r="B11" s="52" t="s">
        <v>13</v>
      </c>
      <c r="C11" s="53"/>
      <c r="D11" s="3" t="s">
        <v>9</v>
      </c>
      <c r="E11" s="3">
        <v>8</v>
      </c>
      <c r="F11" s="2">
        <v>118476</v>
      </c>
      <c r="G11" s="1">
        <f>+F11*E11</f>
        <v>947808</v>
      </c>
    </row>
    <row r="12" spans="2:7" ht="20.25" customHeight="1" thickBot="1" x14ac:dyDescent="0.3">
      <c r="B12" s="54" t="s">
        <v>8</v>
      </c>
      <c r="C12" s="55"/>
      <c r="D12" s="55"/>
      <c r="E12" s="55"/>
      <c r="F12" s="56"/>
      <c r="G12" s="6">
        <f>+G11</f>
        <v>947808</v>
      </c>
    </row>
  </sheetData>
  <mergeCells count="9">
    <mergeCell ref="B10:C10"/>
    <mergeCell ref="B11:C11"/>
    <mergeCell ref="B12:F12"/>
    <mergeCell ref="B2:G3"/>
    <mergeCell ref="B7:G7"/>
    <mergeCell ref="B8:C8"/>
    <mergeCell ref="D8:G8"/>
    <mergeCell ref="B9:C9"/>
    <mergeCell ref="D9:G9"/>
  </mergeCells>
  <pageMargins left="0.7" right="0.7" top="0.75" bottom="0.75" header="0.3" footer="0.3"/>
  <pageSetup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D2C2-A862-41C3-B86C-15FA972EA5FC}">
  <dimension ref="B2:G12"/>
  <sheetViews>
    <sheetView showGridLines="0" zoomScaleNormal="100" workbookViewId="0">
      <selection activeCell="H12" sqref="H12"/>
    </sheetView>
  </sheetViews>
  <sheetFormatPr baseColWidth="10" defaultRowHeight="15" x14ac:dyDescent="0.25"/>
  <cols>
    <col min="6" max="6" width="13.85546875" customWidth="1"/>
    <col min="7" max="7" width="14.5703125" bestFit="1" customWidth="1"/>
  </cols>
  <sheetData>
    <row r="2" spans="2:7" x14ac:dyDescent="0.25">
      <c r="B2" s="57" t="s">
        <v>6</v>
      </c>
      <c r="C2" s="57"/>
      <c r="D2" s="57"/>
      <c r="E2" s="57"/>
      <c r="F2" s="57"/>
      <c r="G2" s="57"/>
    </row>
    <row r="3" spans="2:7" x14ac:dyDescent="0.25">
      <c r="B3" s="57"/>
      <c r="C3" s="57"/>
      <c r="D3" s="57"/>
      <c r="E3" s="57"/>
      <c r="F3" s="57"/>
      <c r="G3" s="57"/>
    </row>
    <row r="6" spans="2:7" ht="11.25" customHeight="1" thickBot="1" x14ac:dyDescent="0.3"/>
    <row r="7" spans="2:7" ht="33.75" customHeight="1" thickBot="1" x14ac:dyDescent="0.3">
      <c r="B7" s="58" t="s">
        <v>12</v>
      </c>
      <c r="C7" s="59"/>
      <c r="D7" s="59"/>
      <c r="E7" s="59"/>
      <c r="F7" s="59"/>
      <c r="G7" s="60"/>
    </row>
    <row r="8" spans="2:7" ht="23.25" customHeight="1" x14ac:dyDescent="0.25">
      <c r="B8" s="61" t="s">
        <v>5</v>
      </c>
      <c r="C8" s="62"/>
      <c r="D8" s="63" t="s">
        <v>10</v>
      </c>
      <c r="E8" s="64"/>
      <c r="F8" s="64"/>
      <c r="G8" s="65"/>
    </row>
    <row r="9" spans="2:7" ht="27" customHeight="1" x14ac:dyDescent="0.25">
      <c r="B9" s="50" t="s">
        <v>7</v>
      </c>
      <c r="C9" s="51"/>
      <c r="D9" s="66" t="s">
        <v>14</v>
      </c>
      <c r="E9" s="67"/>
      <c r="F9" s="67"/>
      <c r="G9" s="68"/>
    </row>
    <row r="10" spans="2:7" ht="21" customHeight="1" x14ac:dyDescent="0.25">
      <c r="B10" s="50" t="s">
        <v>4</v>
      </c>
      <c r="C10" s="51"/>
      <c r="D10" s="5" t="s">
        <v>3</v>
      </c>
      <c r="E10" s="5" t="s">
        <v>2</v>
      </c>
      <c r="F10" s="5" t="s">
        <v>1</v>
      </c>
      <c r="G10" s="4" t="s">
        <v>0</v>
      </c>
    </row>
    <row r="11" spans="2:7" ht="45" customHeight="1" thickBot="1" x14ac:dyDescent="0.3">
      <c r="B11" s="52" t="s">
        <v>13</v>
      </c>
      <c r="C11" s="53"/>
      <c r="D11" s="3" t="s">
        <v>9</v>
      </c>
      <c r="E11" s="3">
        <v>1</v>
      </c>
      <c r="F11" s="2">
        <v>118476</v>
      </c>
      <c r="G11" s="1">
        <f>+F11*E11</f>
        <v>118476</v>
      </c>
    </row>
    <row r="12" spans="2:7" ht="20.25" customHeight="1" thickBot="1" x14ac:dyDescent="0.3">
      <c r="B12" s="54" t="s">
        <v>8</v>
      </c>
      <c r="C12" s="55"/>
      <c r="D12" s="55"/>
      <c r="E12" s="55"/>
      <c r="F12" s="56"/>
      <c r="G12" s="6">
        <f>+G11</f>
        <v>118476</v>
      </c>
    </row>
  </sheetData>
  <mergeCells count="9">
    <mergeCell ref="B10:C10"/>
    <mergeCell ref="B11:C11"/>
    <mergeCell ref="B12:F12"/>
    <mergeCell ref="B2:G3"/>
    <mergeCell ref="B7:G7"/>
    <mergeCell ref="B8:C8"/>
    <mergeCell ref="D8:G8"/>
    <mergeCell ref="B9:C9"/>
    <mergeCell ref="D9:G9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APU OE-DEMOL.</vt:lpstr>
      <vt:lpstr>PPTO DEM. REMIGIO</vt:lpstr>
      <vt:lpstr>PPTO DEM. GUAPÁ</vt:lpstr>
      <vt:lpstr>'APU OE-DEMOL.'!Área_de_impresión</vt:lpstr>
      <vt:lpstr>'PPTO DEM. GUAPÁ'!Área_de_impresión</vt:lpstr>
      <vt:lpstr>'PPTO DEM. REMIGIO'!Área_de_impresión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2021-05-10T14:28:43Z</cp:lastPrinted>
  <dcterms:created xsi:type="dcterms:W3CDTF">2021-05-10T14:14:00Z</dcterms:created>
  <dcterms:modified xsi:type="dcterms:W3CDTF">2021-08-18T12:38:47Z</dcterms:modified>
</cp:coreProperties>
</file>