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Info Gobernación\Ciclo viabilidad y aprobacion Nuevo SGR\Ajustes\Regionales\2019000040016 - Ajuste 2 Sofía Yolombó\Anexos solicitud ajuste - 2019000040016\"/>
    </mc:Choice>
  </mc:AlternateContent>
  <bookViews>
    <workbookView xWindow="0" yWindow="0" windowWidth="20490" windowHeight="7050"/>
  </bookViews>
  <sheets>
    <sheet name="Hoja1" sheetId="2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48" i="2" l="1"/>
  <c r="I43" i="2"/>
  <c r="I22" i="2" l="1"/>
  <c r="J17" i="2"/>
  <c r="J16" i="2"/>
  <c r="I44" i="2"/>
  <c r="J40" i="2" l="1"/>
  <c r="J44" i="2" l="1"/>
  <c r="J18" i="2" l="1"/>
  <c r="J35" i="2" l="1"/>
  <c r="J34" i="2"/>
  <c r="J33" i="2"/>
  <c r="J9" i="2"/>
  <c r="J10" i="2"/>
  <c r="J11" i="2"/>
  <c r="J12" i="2"/>
  <c r="J13" i="2"/>
  <c r="J14" i="2"/>
  <c r="J15" i="2"/>
  <c r="J19" i="2"/>
  <c r="J20" i="2"/>
  <c r="H22" i="2" l="1"/>
  <c r="H44" i="2"/>
  <c r="G48" i="2" l="1"/>
  <c r="I48" i="2"/>
  <c r="J22" i="2"/>
</calcChain>
</file>

<file path=xl/comments1.xml><?xml version="1.0" encoding="utf-8"?>
<comments xmlns="http://schemas.openxmlformats.org/spreadsheetml/2006/main">
  <authors>
    <author>Daniela Duque G</author>
    <author>DANIELA</author>
  </authors>
  <commentList>
    <comment ref="B6" authorId="0" shapeId="0">
      <text>
        <r>
          <rPr>
            <b/>
            <sz val="9"/>
            <color indexed="81"/>
            <rFont val="Tahoma"/>
            <family val="2"/>
          </rPr>
          <t>Elegir Item a ajustar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8" authorId="1" shapeId="0">
      <text>
        <r>
          <rPr>
            <sz val="9"/>
            <color indexed="81"/>
            <rFont val="Tahoma"/>
            <family val="2"/>
          </rPr>
          <t>En esta columna se debe identificar el valor inicial del proyecto aprobado, frente a la MGA. OK..</t>
        </r>
      </text>
    </comment>
    <comment ref="B30" authorId="0" shapeId="0">
      <text>
        <r>
          <rPr>
            <b/>
            <sz val="9"/>
            <color indexed="81"/>
            <rFont val="Tahoma"/>
            <family val="2"/>
          </rPr>
          <t>Elegir Item a ajustar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38" authorId="0" shapeId="0">
      <text>
        <r>
          <rPr>
            <b/>
            <sz val="9"/>
            <color indexed="81"/>
            <rFont val="Tahoma"/>
            <family val="2"/>
          </rPr>
          <t>Elegir Item a ajustar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<sst xmlns="http://schemas.openxmlformats.org/spreadsheetml/2006/main" count="78" uniqueCount="68">
  <si>
    <t>Anexo. Guía para la identificación de trámites</t>
  </si>
  <si>
    <t>Código BPIN:</t>
  </si>
  <si>
    <t xml:space="preserve">2019000040016
</t>
  </si>
  <si>
    <t>Nombre del Proyecto:</t>
  </si>
  <si>
    <t>Mejoramiento de la vía Sofía - Yolombó en la subregión Nordeste del departamento de Antioquia</t>
  </si>
  <si>
    <t>Entidad designada como ejecutora:</t>
  </si>
  <si>
    <t>Departamento de Antioquia</t>
  </si>
  <si>
    <t>Ha sido expedido el acto administrativo de apertura del proceso de selección o el acto administrativo unilateral que decreta el gasto con cargo a los recursos del proyecto</t>
  </si>
  <si>
    <t>SI</t>
  </si>
  <si>
    <t>Aumento o disminución del costo de las actividades existentes</t>
  </si>
  <si>
    <t xml:space="preserve">
Inclusión de nuevas actividades que no fueron previstas en el presupuesto aprobado.</t>
  </si>
  <si>
    <t>Actividad</t>
  </si>
  <si>
    <t>Costo inicial</t>
  </si>
  <si>
    <t>Costo ajustado</t>
  </si>
  <si>
    <t>Cambio en el costo</t>
  </si>
  <si>
    <t>Realizar Obras preliminares</t>
  </si>
  <si>
    <t>Realizar afirmado, sub - bases y bases granulares</t>
  </si>
  <si>
    <t>Realizar movimiento de tierra y materiales</t>
  </si>
  <si>
    <t>Instalar acero y elementos metálicos</t>
  </si>
  <si>
    <t>Realizar obras de concreto, morteros y obras varias</t>
  </si>
  <si>
    <t>Instalar geotextiles y pavimentos</t>
  </si>
  <si>
    <t>Instalar señalización</t>
  </si>
  <si>
    <t>PMT</t>
  </si>
  <si>
    <t>PMA</t>
  </si>
  <si>
    <t>Realizar interventoría</t>
  </si>
  <si>
    <t>Items no previstos / Items de obra extra</t>
  </si>
  <si>
    <t>Realizar caracterización vial</t>
  </si>
  <si>
    <t>Ajuste al peso</t>
  </si>
  <si>
    <t>Totales</t>
  </si>
  <si>
    <t>Ampliación en el horizonte de ejecución del proyecto</t>
  </si>
  <si>
    <t>Año Final MGA</t>
  </si>
  <si>
    <t>Año Final Ajustado</t>
  </si>
  <si>
    <t>Número de años en los que se amplia</t>
  </si>
  <si>
    <t>Inclusión de indicador secundario de producto durante la ejecución del proyecto.</t>
  </si>
  <si>
    <t>Aumento o disminución de las metas de indicadores de producto principales y secundarios</t>
  </si>
  <si>
    <t>Objetivo Específico</t>
  </si>
  <si>
    <t>Producto</t>
  </si>
  <si>
    <t>Indicador de Producto</t>
  </si>
  <si>
    <t>Unidad</t>
  </si>
  <si>
    <t>Año</t>
  </si>
  <si>
    <t>Meta inicial</t>
  </si>
  <si>
    <t>Meta ajustada</t>
  </si>
  <si>
    <t>Cambio en la meta</t>
  </si>
  <si>
    <t>Incrementos de recursos del SGR que acumulados no superen el 20%  del valor inicial total del proyecto o Incrementos hasta del 50% del valor inicial con recursos de otras fuentes</t>
  </si>
  <si>
    <t>Tipo Entidad</t>
  </si>
  <si>
    <t>Entidad</t>
  </si>
  <si>
    <t>Tipo Recurso</t>
  </si>
  <si>
    <t>Valor inicial</t>
  </si>
  <si>
    <t>Valor ajustado</t>
  </si>
  <si>
    <t>Cambio en el valor</t>
  </si>
  <si>
    <t>Departamentos</t>
  </si>
  <si>
    <t>Antioquia</t>
  </si>
  <si>
    <t>Asignación para la inversión regional del 60%</t>
  </si>
  <si>
    <t>Recursos SGR adicionados</t>
  </si>
  <si>
    <t>Recursos propios</t>
  </si>
  <si>
    <t>Como resultado del ajuste en el costo de las actividades, el nuevo valor del proyecto es:</t>
  </si>
  <si>
    <t>Valor total del proyecto</t>
  </si>
  <si>
    <t>Valor inicial 
(en pesos $)</t>
  </si>
  <si>
    <t>Valor ajustado
(en pesos $)</t>
  </si>
  <si>
    <t>Cambio en el valor del proyecto 
(en pesos)</t>
  </si>
  <si>
    <t>Cambio en el valor del proyecto 
(en porcentaje)</t>
  </si>
  <si>
    <t xml:space="preserve"> Cambio de ejecutor</t>
  </si>
  <si>
    <t>Ejecutor designado</t>
  </si>
  <si>
    <t>NIT</t>
  </si>
  <si>
    <t>Nuevo ejecutor propuesto</t>
  </si>
  <si>
    <t>XXXXXXXXX</t>
  </si>
  <si>
    <t xml:space="preserve">Cargo
</t>
  </si>
  <si>
    <t>Supervisor y/o Representante Legal de la entidad que presenta el ajuste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</si>
</sst>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6" formatCode="&quot;$&quot;\ #,##0;[Red]\-&quot;$&quot;\ #,##0"/>
    <numFmt numFmtId="8" formatCode="&quot;$&quot;\ #,##0.00;[Red]\-&quot;$&quot;\ #,##0.00"/>
    <numFmt numFmtId="42" formatCode="_-&quot;$&quot;\ * #,##0_-;\-&quot;$&quot;\ * #,##0_-;_-&quot;$&quot;\ 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&quot;$&quot;\ #,##0.00"/>
    <numFmt numFmtId="165" formatCode="&quot;$&quot;\ #,##0"/>
    <numFmt numFmtId="166" formatCode="0.0%"/>
    <numFmt numFmtId="167" formatCode="_-&quot;$&quot;\ * #,##0_-;\-&quot;$&quot;\ * #,##0_-;_-&quot;$&quot;\ * &quot;-&quot;??_-;_-@_-"/>
  </numFmts>
  <fonts count="15" x14ac:knownFonts="1">
    <font>
      <sz val="11"/>
      <color theme="1"/>
      <name val="Century Gothic"/>
      <family val="2"/>
    </font>
    <font>
      <sz val="11"/>
      <color theme="1"/>
      <name val="Century Gothic"/>
      <family val="2"/>
    </font>
    <font>
      <b/>
      <sz val="11"/>
      <color theme="1"/>
      <name val="Century Gothic"/>
      <family val="2"/>
    </font>
    <font>
      <b/>
      <sz val="9"/>
      <color rgb="FF000000"/>
      <name val="Century Gothic"/>
      <family val="2"/>
    </font>
    <font>
      <sz val="9"/>
      <color theme="1"/>
      <name val="Century Gothic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b/>
      <sz val="9"/>
      <name val="Century Gothic"/>
      <family val="2"/>
    </font>
    <font>
      <b/>
      <sz val="9"/>
      <color theme="1"/>
      <name val="Century Gothic"/>
      <family val="2"/>
    </font>
    <font>
      <sz val="10"/>
      <color theme="1"/>
      <name val="Arial"/>
      <family val="2"/>
    </font>
    <font>
      <sz val="10"/>
      <color theme="1"/>
      <name val="Century Gothic"/>
      <family val="2"/>
    </font>
    <font>
      <b/>
      <sz val="10"/>
      <color theme="1"/>
      <name val="Arial"/>
      <family val="2"/>
    </font>
    <font>
      <sz val="10"/>
      <color rgb="FF000000"/>
      <name val="Arial"/>
      <family val="2"/>
    </font>
    <font>
      <sz val="8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2" fontId="1" fillId="0" borderId="0" applyFont="0" applyFill="0" applyBorder="0" applyAlignment="0" applyProtection="0"/>
  </cellStyleXfs>
  <cellXfs count="93">
    <xf numFmtId="0" fontId="0" fillId="0" borderId="0" xfId="0"/>
    <xf numFmtId="0" fontId="4" fillId="0" borderId="9" xfId="0" applyFont="1" applyBorder="1" applyAlignment="1">
      <alignment horizontal="center" vertical="center"/>
    </xf>
    <xf numFmtId="0" fontId="3" fillId="4" borderId="5" xfId="0" applyFont="1" applyFill="1" applyBorder="1" applyAlignment="1">
      <alignment horizontal="left" vertical="center"/>
    </xf>
    <xf numFmtId="0" fontId="3" fillId="4" borderId="6" xfId="0" applyFont="1" applyFill="1" applyBorder="1" applyAlignment="1">
      <alignment horizontal="right" vertical="center"/>
    </xf>
    <xf numFmtId="0" fontId="2" fillId="0" borderId="0" xfId="0" applyFont="1"/>
    <xf numFmtId="164" fontId="4" fillId="0" borderId="1" xfId="0" applyNumberFormat="1" applyFont="1" applyBorder="1" applyAlignment="1">
      <alignment vertical="center"/>
    </xf>
    <xf numFmtId="0" fontId="7" fillId="3" borderId="1" xfId="0" applyFont="1" applyFill="1" applyBorder="1" applyAlignment="1">
      <alignment horizontal="center" vertical="center"/>
    </xf>
    <xf numFmtId="3" fontId="0" fillId="0" borderId="1" xfId="0" applyNumberFormat="1" applyBorder="1" applyAlignment="1">
      <alignment vertical="center"/>
    </xf>
    <xf numFmtId="0" fontId="4" fillId="0" borderId="0" xfId="0" applyFont="1"/>
    <xf numFmtId="0" fontId="9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164" fontId="4" fillId="0" borderId="1" xfId="1" applyNumberFormat="1" applyFont="1" applyBorder="1" applyAlignment="1">
      <alignment vertical="center"/>
    </xf>
    <xf numFmtId="0" fontId="9" fillId="3" borderId="2" xfId="0" applyFont="1" applyFill="1" applyBorder="1" applyAlignment="1">
      <alignment vertical="center"/>
    </xf>
    <xf numFmtId="0" fontId="9" fillId="3" borderId="2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3" fontId="4" fillId="0" borderId="1" xfId="0" applyNumberFormat="1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3" fontId="4" fillId="0" borderId="0" xfId="0" applyNumberFormat="1" applyFont="1" applyAlignment="1">
      <alignment vertical="center"/>
    </xf>
    <xf numFmtId="0" fontId="9" fillId="3" borderId="1" xfId="0" applyFont="1" applyFill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3" fontId="4" fillId="0" borderId="0" xfId="0" applyNumberFormat="1" applyFont="1"/>
    <xf numFmtId="164" fontId="4" fillId="0" borderId="0" xfId="0" applyNumberFormat="1" applyFont="1"/>
    <xf numFmtId="4" fontId="4" fillId="0" borderId="0" xfId="0" applyNumberFormat="1" applyFont="1"/>
    <xf numFmtId="3" fontId="10" fillId="0" borderId="0" xfId="0" applyNumberFormat="1" applyFont="1"/>
    <xf numFmtId="8" fontId="0" fillId="0" borderId="0" xfId="0" applyNumberFormat="1"/>
    <xf numFmtId="8" fontId="11" fillId="0" borderId="0" xfId="0" applyNumberFormat="1" applyFont="1"/>
    <xf numFmtId="44" fontId="0" fillId="0" borderId="0" xfId="2" applyFont="1"/>
    <xf numFmtId="167" fontId="0" fillId="0" borderId="0" xfId="2" applyNumberFormat="1" applyFont="1"/>
    <xf numFmtId="167" fontId="0" fillId="0" borderId="0" xfId="0" applyNumberFormat="1"/>
    <xf numFmtId="165" fontId="0" fillId="0" borderId="0" xfId="0" applyNumberFormat="1"/>
    <xf numFmtId="3" fontId="0" fillId="0" borderId="0" xfId="0" applyNumberFormat="1"/>
    <xf numFmtId="44" fontId="0" fillId="0" borderId="0" xfId="0" applyNumberFormat="1"/>
    <xf numFmtId="3" fontId="12" fillId="0" borderId="0" xfId="0" applyNumberFormat="1" applyFont="1"/>
    <xf numFmtId="44" fontId="11" fillId="0" borderId="0" xfId="2" applyFont="1"/>
    <xf numFmtId="1" fontId="4" fillId="0" borderId="6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right" vertical="center"/>
    </xf>
    <xf numFmtId="164" fontId="4" fillId="0" borderId="0" xfId="4" applyNumberFormat="1" applyFont="1"/>
    <xf numFmtId="6" fontId="13" fillId="0" borderId="0" xfId="0" applyNumberFormat="1" applyFont="1"/>
    <xf numFmtId="164" fontId="4" fillId="5" borderId="1" xfId="0" applyNumberFormat="1" applyFont="1" applyFill="1" applyBorder="1" applyAlignment="1">
      <alignment horizontal="right" vertical="center"/>
    </xf>
    <xf numFmtId="8" fontId="4" fillId="0" borderId="18" xfId="0" applyNumberFormat="1" applyFont="1" applyBorder="1"/>
    <xf numFmtId="6" fontId="4" fillId="0" borderId="18" xfId="0" applyNumberFormat="1" applyFont="1" applyBorder="1"/>
    <xf numFmtId="164" fontId="4" fillId="0" borderId="18" xfId="0" applyNumberFormat="1" applyFont="1" applyBorder="1" applyAlignment="1">
      <alignment vertical="center"/>
    </xf>
    <xf numFmtId="164" fontId="4" fillId="0" borderId="3" xfId="0" applyNumberFormat="1" applyFont="1" applyBorder="1" applyAlignment="1">
      <alignment vertical="center"/>
    </xf>
    <xf numFmtId="164" fontId="4" fillId="5" borderId="3" xfId="0" applyNumberFormat="1" applyFont="1" applyFill="1" applyBorder="1" applyAlignment="1">
      <alignment vertical="center"/>
    </xf>
    <xf numFmtId="0" fontId="9" fillId="3" borderId="16" xfId="0" applyFont="1" applyFill="1" applyBorder="1" applyAlignment="1">
      <alignment horizontal="center" vertical="center"/>
    </xf>
    <xf numFmtId="164" fontId="4" fillId="0" borderId="17" xfId="1" applyNumberFormat="1" applyFont="1" applyFill="1" applyBorder="1" applyAlignment="1">
      <alignment vertical="center"/>
    </xf>
    <xf numFmtId="164" fontId="4" fillId="0" borderId="18" xfId="0" applyNumberFormat="1" applyFont="1" applyFill="1" applyBorder="1" applyAlignment="1">
      <alignment vertical="center"/>
    </xf>
    <xf numFmtId="164" fontId="4" fillId="0" borderId="3" xfId="0" applyNumberFormat="1" applyFont="1" applyFill="1" applyBorder="1" applyAlignment="1">
      <alignment vertical="center"/>
    </xf>
    <xf numFmtId="164" fontId="4" fillId="0" borderId="1" xfId="0" applyNumberFormat="1" applyFont="1" applyFill="1" applyBorder="1" applyAlignment="1">
      <alignment vertical="center"/>
    </xf>
    <xf numFmtId="0" fontId="9" fillId="3" borderId="1" xfId="0" applyFont="1" applyFill="1" applyBorder="1" applyAlignment="1">
      <alignment horizontal="center"/>
    </xf>
    <xf numFmtId="0" fontId="9" fillId="3" borderId="16" xfId="0" applyFont="1" applyFill="1" applyBorder="1" applyAlignment="1">
      <alignment horizontal="center" vertical="center" wrapText="1"/>
    </xf>
    <xf numFmtId="0" fontId="9" fillId="3" borderId="17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/>
    </xf>
    <xf numFmtId="9" fontId="0" fillId="0" borderId="1" xfId="3" applyFont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165" fontId="4" fillId="0" borderId="1" xfId="0" applyNumberFormat="1" applyFont="1" applyBorder="1" applyAlignment="1">
      <alignment horizontal="center" vertical="center"/>
    </xf>
    <xf numFmtId="0" fontId="3" fillId="4" borderId="13" xfId="0" applyFont="1" applyFill="1" applyBorder="1" applyAlignment="1">
      <alignment horizontal="left" vertical="center" wrapText="1"/>
    </xf>
    <xf numFmtId="0" fontId="3" fillId="4" borderId="15" xfId="0" applyFont="1" applyFill="1" applyBorder="1" applyAlignment="1">
      <alignment horizontal="left" vertical="center" wrapText="1"/>
    </xf>
    <xf numFmtId="0" fontId="3" fillId="4" borderId="14" xfId="0" applyFont="1" applyFill="1" applyBorder="1" applyAlignment="1">
      <alignment horizontal="left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4" borderId="7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165" fontId="4" fillId="0" borderId="1" xfId="2" applyNumberFormat="1" applyFont="1" applyBorder="1" applyAlignment="1">
      <alignment horizontal="center" vertical="center"/>
    </xf>
    <xf numFmtId="166" fontId="4" fillId="0" borderId="1" xfId="3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9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9" fillId="3" borderId="2" xfId="0" applyFont="1" applyFill="1" applyBorder="1" applyAlignment="1">
      <alignment horizontal="left" vertical="center"/>
    </xf>
    <xf numFmtId="0" fontId="9" fillId="3" borderId="4" xfId="0" applyFont="1" applyFill="1" applyBorder="1" applyAlignment="1">
      <alignment horizontal="left" vertical="center"/>
    </xf>
    <xf numFmtId="0" fontId="9" fillId="3" borderId="3" xfId="0" applyFont="1" applyFill="1" applyBorder="1" applyAlignment="1">
      <alignment horizontal="left" vertical="center"/>
    </xf>
  </cellXfs>
  <cellStyles count="5">
    <cellStyle name="Millares" xfId="1" builtinId="3"/>
    <cellStyle name="Moneda" xfId="2" builtinId="4"/>
    <cellStyle name="Moneda [0]" xfId="4" builtinId="7"/>
    <cellStyle name="Normal" xfId="0" builtinId="0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K70"/>
  <sheetViews>
    <sheetView tabSelected="1" topLeftCell="B1" workbookViewId="0">
      <selection activeCell="C48" sqref="C48:D48"/>
    </sheetView>
  </sheetViews>
  <sheetFormatPr baseColWidth="10" defaultColWidth="11" defaultRowHeight="16.5" x14ac:dyDescent="0.3"/>
  <cols>
    <col min="2" max="2" width="14.5" customWidth="1"/>
    <col min="3" max="3" width="14.75" customWidth="1"/>
    <col min="4" max="4" width="17.125" bestFit="1" customWidth="1"/>
    <col min="5" max="5" width="12.125" customWidth="1"/>
    <col min="6" max="6" width="17.125" customWidth="1"/>
    <col min="7" max="7" width="21.125" customWidth="1"/>
    <col min="8" max="9" width="18.75" bestFit="1" customWidth="1"/>
    <col min="10" max="10" width="17.75" bestFit="1" customWidth="1"/>
    <col min="11" max="11" width="20.5" customWidth="1"/>
  </cols>
  <sheetData>
    <row r="1" spans="2:11" x14ac:dyDescent="0.3">
      <c r="B1" s="72" t="s">
        <v>0</v>
      </c>
      <c r="C1" s="72"/>
      <c r="D1" s="72"/>
      <c r="E1" s="72"/>
      <c r="F1" s="72"/>
      <c r="G1" s="72"/>
      <c r="H1" s="72"/>
      <c r="I1" s="72"/>
      <c r="J1" s="72"/>
      <c r="K1" s="4"/>
    </row>
    <row r="2" spans="2:11" ht="17.25" thickBot="1" x14ac:dyDescent="0.35"/>
    <row r="3" spans="2:11" s="8" customFormat="1" ht="27.75" customHeight="1" x14ac:dyDescent="0.3">
      <c r="B3" s="2" t="s">
        <v>1</v>
      </c>
      <c r="C3" s="37" t="s">
        <v>2</v>
      </c>
      <c r="D3" s="3" t="s">
        <v>3</v>
      </c>
      <c r="E3" s="69" t="s">
        <v>4</v>
      </c>
      <c r="F3" s="70"/>
      <c r="G3" s="70"/>
      <c r="H3" s="70"/>
      <c r="I3" s="70"/>
      <c r="J3" s="71"/>
    </row>
    <row r="4" spans="2:11" s="8" customFormat="1" ht="55.5" customHeight="1" thickBot="1" x14ac:dyDescent="0.35">
      <c r="B4" s="73" t="s">
        <v>5</v>
      </c>
      <c r="C4" s="74"/>
      <c r="D4" s="75" t="s">
        <v>6</v>
      </c>
      <c r="E4" s="75"/>
      <c r="F4" s="75"/>
      <c r="G4" s="66" t="s">
        <v>7</v>
      </c>
      <c r="H4" s="67"/>
      <c r="I4" s="68"/>
      <c r="J4" s="1" t="s">
        <v>8</v>
      </c>
    </row>
    <row r="5" spans="2:11" s="8" customFormat="1" ht="14.25" x14ac:dyDescent="0.3"/>
    <row r="6" spans="2:11" s="8" customFormat="1" ht="14.25" x14ac:dyDescent="0.3">
      <c r="B6" s="61" t="s">
        <v>9</v>
      </c>
      <c r="C6" s="62"/>
      <c r="D6" s="62"/>
      <c r="E6" s="62"/>
      <c r="F6" s="62"/>
      <c r="G6" s="62"/>
      <c r="H6" s="62"/>
      <c r="I6" s="62"/>
      <c r="J6" s="63"/>
    </row>
    <row r="7" spans="2:11" s="8" customFormat="1" ht="14.25" x14ac:dyDescent="0.3">
      <c r="B7" s="84" t="s">
        <v>10</v>
      </c>
      <c r="C7" s="85"/>
      <c r="D7" s="85"/>
      <c r="E7" s="85"/>
      <c r="F7" s="85"/>
      <c r="G7" s="85"/>
      <c r="H7" s="85"/>
      <c r="I7" s="85"/>
      <c r="J7" s="86"/>
    </row>
    <row r="8" spans="2:11" s="8" customFormat="1" ht="14.25" x14ac:dyDescent="0.3">
      <c r="B8" s="55" t="s">
        <v>11</v>
      </c>
      <c r="C8" s="56"/>
      <c r="D8" s="56"/>
      <c r="E8" s="56"/>
      <c r="F8" s="56"/>
      <c r="G8" s="57"/>
      <c r="H8" s="47" t="s">
        <v>12</v>
      </c>
      <c r="I8" s="10" t="s">
        <v>13</v>
      </c>
      <c r="J8" s="10" t="s">
        <v>14</v>
      </c>
    </row>
    <row r="9" spans="2:11" s="8" customFormat="1" ht="14.25" x14ac:dyDescent="0.3">
      <c r="B9" s="81" t="s">
        <v>15</v>
      </c>
      <c r="C9" s="82"/>
      <c r="D9" s="82"/>
      <c r="E9" s="82"/>
      <c r="F9" s="82"/>
      <c r="G9" s="82"/>
      <c r="H9" s="42">
        <v>333394086</v>
      </c>
      <c r="I9" s="45">
        <v>266322828</v>
      </c>
      <c r="J9" s="5">
        <f t="shared" ref="J9:J20" si="0">+I9-H9</f>
        <v>-67071258</v>
      </c>
    </row>
    <row r="10" spans="2:11" s="8" customFormat="1" ht="14.25" x14ac:dyDescent="0.3">
      <c r="B10" s="81" t="s">
        <v>16</v>
      </c>
      <c r="C10" s="82"/>
      <c r="D10" s="82"/>
      <c r="E10" s="82"/>
      <c r="F10" s="82"/>
      <c r="G10" s="82"/>
      <c r="H10" s="42">
        <v>792193225</v>
      </c>
      <c r="I10" s="45">
        <v>1940400000</v>
      </c>
      <c r="J10" s="5">
        <f t="shared" si="0"/>
        <v>1148206775</v>
      </c>
    </row>
    <row r="11" spans="2:11" s="8" customFormat="1" ht="14.25" x14ac:dyDescent="0.3">
      <c r="B11" s="81" t="s">
        <v>17</v>
      </c>
      <c r="C11" s="82"/>
      <c r="D11" s="82"/>
      <c r="E11" s="82"/>
      <c r="F11" s="82"/>
      <c r="G11" s="82"/>
      <c r="H11" s="42">
        <v>1368732818</v>
      </c>
      <c r="I11" s="45">
        <v>2206947000</v>
      </c>
      <c r="J11" s="5">
        <f t="shared" si="0"/>
        <v>838214182</v>
      </c>
    </row>
    <row r="12" spans="2:11" s="8" customFormat="1" ht="14.25" x14ac:dyDescent="0.3">
      <c r="B12" s="81" t="s">
        <v>18</v>
      </c>
      <c r="C12" s="82"/>
      <c r="D12" s="82"/>
      <c r="E12" s="82"/>
      <c r="F12" s="82"/>
      <c r="G12" s="82"/>
      <c r="H12" s="42">
        <v>183621355</v>
      </c>
      <c r="I12" s="45">
        <v>217221264</v>
      </c>
      <c r="J12" s="5">
        <f t="shared" si="0"/>
        <v>33599909</v>
      </c>
    </row>
    <row r="13" spans="2:11" s="8" customFormat="1" ht="14.25" x14ac:dyDescent="0.3">
      <c r="B13" s="81" t="s">
        <v>19</v>
      </c>
      <c r="C13" s="82"/>
      <c r="D13" s="82"/>
      <c r="E13" s="82"/>
      <c r="F13" s="82"/>
      <c r="G13" s="82"/>
      <c r="H13" s="42">
        <v>1798598377</v>
      </c>
      <c r="I13" s="46">
        <v>1860132423</v>
      </c>
      <c r="J13" s="5">
        <f t="shared" si="0"/>
        <v>61534046</v>
      </c>
    </row>
    <row r="14" spans="2:11" s="8" customFormat="1" ht="14.25" x14ac:dyDescent="0.3">
      <c r="B14" s="81" t="s">
        <v>20</v>
      </c>
      <c r="C14" s="82"/>
      <c r="D14" s="82"/>
      <c r="E14" s="82"/>
      <c r="F14" s="82"/>
      <c r="G14" s="82"/>
      <c r="H14" s="42">
        <v>2012596849</v>
      </c>
      <c r="I14" s="46">
        <v>2109396700</v>
      </c>
      <c r="J14" s="5">
        <f t="shared" si="0"/>
        <v>96799851</v>
      </c>
    </row>
    <row r="15" spans="2:11" s="8" customFormat="1" ht="14.25" x14ac:dyDescent="0.3">
      <c r="B15" s="81" t="s">
        <v>21</v>
      </c>
      <c r="C15" s="82"/>
      <c r="D15" s="82"/>
      <c r="E15" s="82"/>
      <c r="F15" s="82"/>
      <c r="G15" s="82"/>
      <c r="H15" s="43">
        <v>22028987</v>
      </c>
      <c r="I15" s="45">
        <v>26307000</v>
      </c>
      <c r="J15" s="5">
        <f t="shared" si="0"/>
        <v>4278013</v>
      </c>
    </row>
    <row r="16" spans="2:11" s="8" customFormat="1" ht="14.25" x14ac:dyDescent="0.3">
      <c r="B16" s="81" t="s">
        <v>22</v>
      </c>
      <c r="C16" s="82"/>
      <c r="D16" s="82"/>
      <c r="E16" s="82"/>
      <c r="F16" s="82"/>
      <c r="G16" s="82"/>
      <c r="H16" s="44">
        <v>7491688</v>
      </c>
      <c r="I16" s="45">
        <v>7491688</v>
      </c>
      <c r="J16" s="5">
        <f>+I16-H16</f>
        <v>0</v>
      </c>
    </row>
    <row r="17" spans="2:11" s="8" customFormat="1" ht="14.25" x14ac:dyDescent="0.3">
      <c r="B17" s="81" t="s">
        <v>23</v>
      </c>
      <c r="C17" s="82"/>
      <c r="D17" s="82"/>
      <c r="E17" s="82"/>
      <c r="F17" s="82"/>
      <c r="G17" s="82"/>
      <c r="H17" s="49">
        <v>39968328</v>
      </c>
      <c r="I17" s="50">
        <v>39968314</v>
      </c>
      <c r="J17" s="51">
        <f>+I17-H17</f>
        <v>-14</v>
      </c>
    </row>
    <row r="18" spans="2:11" s="8" customFormat="1" ht="14.25" x14ac:dyDescent="0.3">
      <c r="B18" s="81" t="s">
        <v>24</v>
      </c>
      <c r="C18" s="82"/>
      <c r="D18" s="82"/>
      <c r="E18" s="82"/>
      <c r="F18" s="82"/>
      <c r="G18" s="82"/>
      <c r="H18" s="42">
        <v>501520185</v>
      </c>
      <c r="I18" s="45">
        <v>705721866</v>
      </c>
      <c r="J18" s="5">
        <f t="shared" si="0"/>
        <v>204201681</v>
      </c>
    </row>
    <row r="19" spans="2:11" s="8" customFormat="1" ht="14.25" x14ac:dyDescent="0.3">
      <c r="B19" s="81" t="s">
        <v>25</v>
      </c>
      <c r="C19" s="82"/>
      <c r="D19" s="82"/>
      <c r="E19" s="82"/>
      <c r="F19" s="82"/>
      <c r="G19" s="82"/>
      <c r="H19" s="44">
        <v>0</v>
      </c>
      <c r="I19" s="45">
        <v>641074905</v>
      </c>
      <c r="J19" s="5">
        <f t="shared" si="0"/>
        <v>641074905</v>
      </c>
      <c r="K19" s="25"/>
    </row>
    <row r="20" spans="2:11" s="8" customFormat="1" ht="14.25" x14ac:dyDescent="0.3">
      <c r="B20" s="81" t="s">
        <v>26</v>
      </c>
      <c r="C20" s="82"/>
      <c r="D20" s="82"/>
      <c r="E20" s="82"/>
      <c r="F20" s="82"/>
      <c r="G20" s="82"/>
      <c r="H20" s="42">
        <v>8979234</v>
      </c>
      <c r="I20" s="45">
        <v>8965128</v>
      </c>
      <c r="J20" s="5">
        <f t="shared" si="0"/>
        <v>-14106</v>
      </c>
    </row>
    <row r="21" spans="2:11" s="8" customFormat="1" ht="14.25" x14ac:dyDescent="0.3">
      <c r="B21" s="81" t="s">
        <v>27</v>
      </c>
      <c r="C21" s="82"/>
      <c r="D21" s="82"/>
      <c r="E21" s="82"/>
      <c r="F21" s="82"/>
      <c r="G21" s="82"/>
      <c r="H21" s="42"/>
      <c r="I21" s="45">
        <v>251</v>
      </c>
      <c r="J21" s="5"/>
    </row>
    <row r="22" spans="2:11" s="8" customFormat="1" ht="14.25" x14ac:dyDescent="0.3">
      <c r="B22" s="90" t="s">
        <v>28</v>
      </c>
      <c r="C22" s="91"/>
      <c r="D22" s="91"/>
      <c r="E22" s="91"/>
      <c r="F22" s="91"/>
      <c r="G22" s="92"/>
      <c r="H22" s="48">
        <f>SUM(H9:H20)</f>
        <v>7069125132</v>
      </c>
      <c r="I22" s="11">
        <f>SUM(I9:I21)</f>
        <v>10029949367</v>
      </c>
      <c r="J22" s="5">
        <f>I22-H22</f>
        <v>2960824235</v>
      </c>
      <c r="K22" s="40"/>
    </row>
    <row r="23" spans="2:11" s="8" customFormat="1" ht="14.25" x14ac:dyDescent="0.3">
      <c r="H23" s="39"/>
      <c r="I23" s="23"/>
      <c r="J23" s="24"/>
      <c r="K23" s="24"/>
    </row>
    <row r="24" spans="2:11" s="8" customFormat="1" ht="14.25" x14ac:dyDescent="0.3">
      <c r="I24" s="24"/>
    </row>
    <row r="25" spans="2:11" s="8" customFormat="1" ht="16.5" customHeight="1" x14ac:dyDescent="0.3">
      <c r="B25" s="61" t="s">
        <v>29</v>
      </c>
      <c r="C25" s="62"/>
      <c r="D25" s="62"/>
      <c r="E25" s="62"/>
      <c r="F25" s="62"/>
      <c r="G25" s="62"/>
      <c r="H25" s="62"/>
      <c r="I25" s="62"/>
      <c r="J25" s="63"/>
    </row>
    <row r="26" spans="2:11" s="8" customFormat="1" ht="16.5" customHeight="1" x14ac:dyDescent="0.3">
      <c r="B26" s="88" t="s">
        <v>30</v>
      </c>
      <c r="C26" s="88"/>
      <c r="D26" s="88"/>
      <c r="E26" s="88" t="s">
        <v>31</v>
      </c>
      <c r="F26" s="88"/>
      <c r="G26" s="88"/>
      <c r="H26" s="58" t="s">
        <v>32</v>
      </c>
      <c r="I26" s="58"/>
      <c r="J26" s="58"/>
    </row>
    <row r="27" spans="2:11" s="8" customFormat="1" ht="14.25" x14ac:dyDescent="0.3">
      <c r="B27" s="83"/>
      <c r="C27" s="83"/>
      <c r="D27" s="83"/>
      <c r="E27" s="87"/>
      <c r="F27" s="87"/>
      <c r="G27" s="87"/>
      <c r="H27" s="87"/>
      <c r="I27" s="87"/>
      <c r="J27" s="87"/>
    </row>
    <row r="28" spans="2:11" s="8" customFormat="1" ht="14.25" x14ac:dyDescent="0.3"/>
    <row r="29" spans="2:11" s="8" customFormat="1" ht="14.25" x14ac:dyDescent="0.3"/>
    <row r="30" spans="2:11" s="8" customFormat="1" ht="14.25" x14ac:dyDescent="0.3">
      <c r="B30" s="61" t="s">
        <v>33</v>
      </c>
      <c r="C30" s="62"/>
      <c r="D30" s="62"/>
      <c r="E30" s="62"/>
      <c r="F30" s="62"/>
      <c r="G30" s="62"/>
      <c r="H30" s="62"/>
      <c r="I30" s="62"/>
      <c r="J30" s="63"/>
    </row>
    <row r="31" spans="2:11" s="8" customFormat="1" ht="14.25" x14ac:dyDescent="0.3">
      <c r="B31" s="61" t="s">
        <v>34</v>
      </c>
      <c r="C31" s="62"/>
      <c r="D31" s="62"/>
      <c r="E31" s="62"/>
      <c r="F31" s="62"/>
      <c r="G31" s="62"/>
      <c r="H31" s="62"/>
      <c r="I31" s="62"/>
      <c r="J31" s="63"/>
    </row>
    <row r="32" spans="2:11" s="8" customFormat="1" ht="27" x14ac:dyDescent="0.3">
      <c r="B32" s="12" t="s">
        <v>35</v>
      </c>
      <c r="C32" s="55" t="s">
        <v>36</v>
      </c>
      <c r="D32" s="57"/>
      <c r="E32" s="13" t="s">
        <v>37</v>
      </c>
      <c r="F32" s="9" t="s">
        <v>38</v>
      </c>
      <c r="G32" s="14" t="s">
        <v>39</v>
      </c>
      <c r="H32" s="9" t="s">
        <v>40</v>
      </c>
      <c r="I32" s="10" t="s">
        <v>41</v>
      </c>
      <c r="J32" s="10" t="s">
        <v>42</v>
      </c>
    </row>
    <row r="33" spans="2:10" s="8" customFormat="1" ht="14.25" x14ac:dyDescent="0.3">
      <c r="B33" s="15"/>
      <c r="C33" s="83"/>
      <c r="D33" s="83"/>
      <c r="E33" s="16"/>
      <c r="F33" s="16"/>
      <c r="G33" s="16"/>
      <c r="H33" s="17"/>
      <c r="I33" s="17"/>
      <c r="J33" s="17">
        <f>I33-H33</f>
        <v>0</v>
      </c>
    </row>
    <row r="34" spans="2:10" s="8" customFormat="1" ht="14.25" x14ac:dyDescent="0.3">
      <c r="B34" s="15"/>
      <c r="C34" s="83"/>
      <c r="D34" s="83"/>
      <c r="E34" s="16"/>
      <c r="F34" s="16"/>
      <c r="G34" s="16"/>
      <c r="H34" s="17"/>
      <c r="I34" s="17"/>
      <c r="J34" s="17">
        <f>I34-H34</f>
        <v>0</v>
      </c>
    </row>
    <row r="35" spans="2:10" s="8" customFormat="1" ht="14.25" x14ac:dyDescent="0.3">
      <c r="B35" s="15"/>
      <c r="C35" s="83"/>
      <c r="D35" s="83"/>
      <c r="E35" s="16"/>
      <c r="F35" s="16"/>
      <c r="G35" s="16"/>
      <c r="H35" s="17"/>
      <c r="I35" s="17"/>
      <c r="J35" s="17">
        <f>I35-H35</f>
        <v>0</v>
      </c>
    </row>
    <row r="36" spans="2:10" s="8" customFormat="1" ht="14.25" x14ac:dyDescent="0.3">
      <c r="B36" s="18"/>
      <c r="C36" s="19"/>
      <c r="D36" s="19"/>
      <c r="E36" s="18"/>
      <c r="F36" s="18"/>
      <c r="G36" s="18"/>
      <c r="H36" s="20"/>
      <c r="I36" s="20"/>
      <c r="J36" s="20"/>
    </row>
    <row r="37" spans="2:10" s="8" customFormat="1" ht="14.25" x14ac:dyDescent="0.3"/>
    <row r="38" spans="2:10" s="8" customFormat="1" ht="26.25" customHeight="1" x14ac:dyDescent="0.3">
      <c r="B38" s="61" t="s">
        <v>43</v>
      </c>
      <c r="C38" s="62"/>
      <c r="D38" s="62"/>
      <c r="E38" s="62"/>
      <c r="F38" s="62"/>
      <c r="G38" s="62"/>
      <c r="H38" s="62"/>
      <c r="I38" s="62"/>
      <c r="J38" s="63"/>
    </row>
    <row r="39" spans="2:10" s="8" customFormat="1" ht="16.5" customHeight="1" x14ac:dyDescent="0.3">
      <c r="B39" s="21" t="s">
        <v>44</v>
      </c>
      <c r="C39" s="21" t="s">
        <v>45</v>
      </c>
      <c r="D39" s="55" t="s">
        <v>46</v>
      </c>
      <c r="E39" s="56"/>
      <c r="F39" s="57"/>
      <c r="G39" s="9" t="s">
        <v>39</v>
      </c>
      <c r="H39" s="9" t="s">
        <v>47</v>
      </c>
      <c r="I39" s="10" t="s">
        <v>48</v>
      </c>
      <c r="J39" s="10" t="s">
        <v>49</v>
      </c>
    </row>
    <row r="40" spans="2:10" s="8" customFormat="1" ht="16.5" customHeight="1" x14ac:dyDescent="0.3">
      <c r="B40" s="16" t="s">
        <v>50</v>
      </c>
      <c r="C40" s="16" t="s">
        <v>51</v>
      </c>
      <c r="D40" s="78" t="s">
        <v>52</v>
      </c>
      <c r="E40" s="79"/>
      <c r="F40" s="80"/>
      <c r="G40" s="22">
        <v>2019</v>
      </c>
      <c r="H40" s="41">
        <v>7069125132</v>
      </c>
      <c r="I40" s="41">
        <v>7069125132</v>
      </c>
      <c r="J40" s="5">
        <f>I40-H40</f>
        <v>0</v>
      </c>
    </row>
    <row r="41" spans="2:10" s="8" customFormat="1" ht="16.5" customHeight="1" x14ac:dyDescent="0.3">
      <c r="B41" s="16" t="s">
        <v>50</v>
      </c>
      <c r="C41" s="16" t="s">
        <v>51</v>
      </c>
      <c r="D41" s="78" t="s">
        <v>53</v>
      </c>
      <c r="E41" s="79"/>
      <c r="F41" s="80"/>
      <c r="G41" s="22">
        <v>2021</v>
      </c>
      <c r="H41" s="41"/>
      <c r="I41" s="41">
        <v>617682604</v>
      </c>
      <c r="J41" s="5"/>
    </row>
    <row r="42" spans="2:10" s="8" customFormat="1" ht="16.5" customHeight="1" x14ac:dyDescent="0.3">
      <c r="B42" s="16" t="s">
        <v>50</v>
      </c>
      <c r="C42" s="16" t="s">
        <v>51</v>
      </c>
      <c r="D42" s="78" t="s">
        <v>54</v>
      </c>
      <c r="E42" s="79"/>
      <c r="F42" s="80"/>
      <c r="G42" s="22">
        <v>2021</v>
      </c>
      <c r="H42" s="38"/>
      <c r="I42" s="5">
        <v>1800000000</v>
      </c>
      <c r="J42" s="5"/>
    </row>
    <row r="43" spans="2:10" s="8" customFormat="1" ht="16.5" customHeight="1" x14ac:dyDescent="0.3">
      <c r="B43" s="16" t="s">
        <v>50</v>
      </c>
      <c r="C43" s="16" t="s">
        <v>51</v>
      </c>
      <c r="D43" s="78" t="s">
        <v>54</v>
      </c>
      <c r="E43" s="79"/>
      <c r="F43" s="80"/>
      <c r="G43" s="22">
        <v>2022</v>
      </c>
      <c r="H43" s="38"/>
      <c r="I43" s="5">
        <f>543141380+251</f>
        <v>543141631</v>
      </c>
      <c r="J43" s="5"/>
    </row>
    <row r="44" spans="2:10" s="8" customFormat="1" ht="14.25" x14ac:dyDescent="0.3">
      <c r="B44" s="55" t="s">
        <v>28</v>
      </c>
      <c r="C44" s="56"/>
      <c r="D44" s="56"/>
      <c r="E44" s="56"/>
      <c r="F44" s="56"/>
      <c r="G44" s="57"/>
      <c r="H44" s="11">
        <f>SUM(H40:H42)</f>
        <v>7069125132</v>
      </c>
      <c r="I44" s="11">
        <f>SUM(I40:I43)</f>
        <v>10029949367</v>
      </c>
      <c r="J44" s="5">
        <f>SUM(J40:J42)</f>
        <v>0</v>
      </c>
    </row>
    <row r="45" spans="2:10" ht="6.75" customHeight="1" x14ac:dyDescent="0.3"/>
    <row r="46" spans="2:10" ht="16.5" customHeight="1" x14ac:dyDescent="0.3">
      <c r="B46" s="52" t="s">
        <v>55</v>
      </c>
      <c r="C46" s="52"/>
      <c r="D46" s="52"/>
      <c r="E46" s="52"/>
      <c r="F46" s="52"/>
      <c r="G46" s="52"/>
      <c r="H46" s="52"/>
      <c r="I46" s="52"/>
      <c r="J46" s="52"/>
    </row>
    <row r="47" spans="2:10" ht="30.75" customHeight="1" x14ac:dyDescent="0.3">
      <c r="B47" s="53" t="s">
        <v>56</v>
      </c>
      <c r="C47" s="58" t="s">
        <v>57</v>
      </c>
      <c r="D47" s="58"/>
      <c r="E47" s="58" t="s">
        <v>58</v>
      </c>
      <c r="F47" s="58"/>
      <c r="G47" s="58" t="s">
        <v>59</v>
      </c>
      <c r="H47" s="58"/>
      <c r="I47" s="58" t="s">
        <v>60</v>
      </c>
      <c r="J47" s="58"/>
    </row>
    <row r="48" spans="2:10" x14ac:dyDescent="0.3">
      <c r="B48" s="54"/>
      <c r="C48" s="65">
        <v>7069125132</v>
      </c>
      <c r="D48" s="65"/>
      <c r="E48" s="65">
        <f>+I22</f>
        <v>10029949367</v>
      </c>
      <c r="F48" s="65"/>
      <c r="G48" s="76">
        <f>E48-C48</f>
        <v>2960824235</v>
      </c>
      <c r="H48" s="76"/>
      <c r="I48" s="77">
        <f>IFERROR((E48/C48)-1,0)</f>
        <v>0.41883884918052394</v>
      </c>
      <c r="J48" s="77"/>
    </row>
    <row r="51" spans="2:10" ht="16.5" customHeight="1" x14ac:dyDescent="0.3">
      <c r="B51" s="61" t="s">
        <v>61</v>
      </c>
      <c r="C51" s="62"/>
      <c r="D51" s="62"/>
      <c r="E51" s="62"/>
      <c r="F51" s="62"/>
      <c r="G51" s="62"/>
      <c r="H51" s="62"/>
      <c r="I51" s="62"/>
      <c r="J51" s="63"/>
    </row>
    <row r="52" spans="2:10" x14ac:dyDescent="0.3">
      <c r="B52" s="64" t="s">
        <v>62</v>
      </c>
      <c r="C52" s="64"/>
      <c r="D52" s="6" t="s">
        <v>63</v>
      </c>
      <c r="E52" s="64" t="s">
        <v>64</v>
      </c>
      <c r="F52" s="64"/>
      <c r="G52" s="64"/>
      <c r="H52" s="64" t="s">
        <v>63</v>
      </c>
      <c r="I52" s="64"/>
      <c r="J52" s="64"/>
    </row>
    <row r="53" spans="2:10" x14ac:dyDescent="0.3">
      <c r="B53" s="59"/>
      <c r="C53" s="59"/>
      <c r="D53" s="7"/>
      <c r="E53" s="60"/>
      <c r="F53" s="60"/>
      <c r="G53" s="60"/>
      <c r="H53" s="60"/>
      <c r="I53" s="60"/>
      <c r="J53" s="60"/>
    </row>
    <row r="55" spans="2:10" x14ac:dyDescent="0.3">
      <c r="H55" s="29"/>
      <c r="I55" s="30"/>
      <c r="J55" s="30"/>
    </row>
    <row r="56" spans="2:10" x14ac:dyDescent="0.3">
      <c r="H56" s="34"/>
      <c r="I56" s="30"/>
      <c r="J56" s="32"/>
    </row>
    <row r="57" spans="2:10" x14ac:dyDescent="0.3">
      <c r="H57" s="31"/>
      <c r="I57" s="30"/>
      <c r="J57" s="31"/>
    </row>
    <row r="58" spans="2:10" x14ac:dyDescent="0.3">
      <c r="B58" s="72" t="s">
        <v>65</v>
      </c>
      <c r="C58" s="72"/>
      <c r="D58" s="72"/>
      <c r="E58" s="72"/>
      <c r="F58" s="72"/>
      <c r="G58" s="72"/>
      <c r="H58" s="72"/>
      <c r="I58" s="72"/>
      <c r="J58" s="72"/>
    </row>
    <row r="59" spans="2:10" x14ac:dyDescent="0.3">
      <c r="B59" s="89" t="s">
        <v>66</v>
      </c>
      <c r="C59" s="89"/>
      <c r="D59" s="89"/>
      <c r="E59" s="89"/>
      <c r="F59" s="89"/>
      <c r="G59" s="89"/>
      <c r="H59" s="89"/>
      <c r="I59" s="89"/>
      <c r="J59" s="89"/>
    </row>
    <row r="60" spans="2:10" x14ac:dyDescent="0.3">
      <c r="B60" s="89" t="s">
        <v>67</v>
      </c>
      <c r="C60" s="89"/>
      <c r="D60" s="89"/>
      <c r="E60" s="89"/>
      <c r="F60" s="89"/>
      <c r="G60" s="89"/>
      <c r="H60" s="89"/>
      <c r="I60" s="89"/>
      <c r="J60" s="89"/>
    </row>
    <row r="62" spans="2:10" x14ac:dyDescent="0.3">
      <c r="F62" s="26"/>
      <c r="G62" s="35"/>
    </row>
    <row r="63" spans="2:10" x14ac:dyDescent="0.3">
      <c r="G63" s="36"/>
      <c r="J63" s="33"/>
    </row>
    <row r="64" spans="2:10" x14ac:dyDescent="0.3">
      <c r="F64" s="26"/>
      <c r="G64" s="34"/>
      <c r="J64" s="30"/>
    </row>
    <row r="65" spans="6:10" x14ac:dyDescent="0.3">
      <c r="F65" s="28"/>
      <c r="J65" s="31"/>
    </row>
    <row r="66" spans="6:10" x14ac:dyDescent="0.3">
      <c r="F66" s="27"/>
      <c r="I66" s="29"/>
    </row>
    <row r="68" spans="6:10" x14ac:dyDescent="0.3">
      <c r="F68" s="27"/>
      <c r="G68" s="26"/>
    </row>
    <row r="69" spans="6:10" x14ac:dyDescent="0.3">
      <c r="G69" s="26"/>
    </row>
    <row r="70" spans="6:10" x14ac:dyDescent="0.3">
      <c r="G70" s="33"/>
    </row>
  </sheetData>
  <mergeCells count="62">
    <mergeCell ref="B59:J59"/>
    <mergeCell ref="B60:J60"/>
    <mergeCell ref="B15:G15"/>
    <mergeCell ref="B16:G16"/>
    <mergeCell ref="B19:G19"/>
    <mergeCell ref="B20:G20"/>
    <mergeCell ref="B22:G22"/>
    <mergeCell ref="B25:J25"/>
    <mergeCell ref="E27:G27"/>
    <mergeCell ref="B26:D26"/>
    <mergeCell ref="B27:D27"/>
    <mergeCell ref="C35:D35"/>
    <mergeCell ref="B38:J38"/>
    <mergeCell ref="C32:D32"/>
    <mergeCell ref="C33:D33"/>
    <mergeCell ref="B6:J6"/>
    <mergeCell ref="B58:J58"/>
    <mergeCell ref="B7:J7"/>
    <mergeCell ref="B10:G10"/>
    <mergeCell ref="B11:G11"/>
    <mergeCell ref="B12:G12"/>
    <mergeCell ref="B13:G13"/>
    <mergeCell ref="B14:G14"/>
    <mergeCell ref="B30:J30"/>
    <mergeCell ref="B31:J31"/>
    <mergeCell ref="H26:J26"/>
    <mergeCell ref="H27:J27"/>
    <mergeCell ref="E26:G26"/>
    <mergeCell ref="B21:G21"/>
    <mergeCell ref="B17:G17"/>
    <mergeCell ref="B18:G18"/>
    <mergeCell ref="C34:D34"/>
    <mergeCell ref="B8:G8"/>
    <mergeCell ref="B9:G9"/>
    <mergeCell ref="D39:F39"/>
    <mergeCell ref="D40:F40"/>
    <mergeCell ref="D42:F42"/>
    <mergeCell ref="D41:F41"/>
    <mergeCell ref="D43:F43"/>
    <mergeCell ref="G4:I4"/>
    <mergeCell ref="E3:J3"/>
    <mergeCell ref="B1:J1"/>
    <mergeCell ref="B4:C4"/>
    <mergeCell ref="D4:F4"/>
    <mergeCell ref="B53:C53"/>
    <mergeCell ref="E53:G53"/>
    <mergeCell ref="H53:J53"/>
    <mergeCell ref="B51:J51"/>
    <mergeCell ref="B52:C52"/>
    <mergeCell ref="E52:G52"/>
    <mergeCell ref="H52:J52"/>
    <mergeCell ref="B46:J46"/>
    <mergeCell ref="B47:B48"/>
    <mergeCell ref="B44:G44"/>
    <mergeCell ref="C47:D47"/>
    <mergeCell ref="E47:F47"/>
    <mergeCell ref="G47:H47"/>
    <mergeCell ref="I47:J47"/>
    <mergeCell ref="E48:F48"/>
    <mergeCell ref="C48:D48"/>
    <mergeCell ref="G48:H48"/>
    <mergeCell ref="I48:J48"/>
  </mergeCells>
  <phoneticPr fontId="14" type="noConversion"/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Daniela Duque G</dc:creator>
  <cp:keywords/>
  <dc:description/>
  <cp:lastModifiedBy>DANIELA</cp:lastModifiedBy>
  <cp:revision/>
  <dcterms:created xsi:type="dcterms:W3CDTF">2021-12-16T14:56:56Z</dcterms:created>
  <dcterms:modified xsi:type="dcterms:W3CDTF">2022-06-23T16:08:32Z</dcterms:modified>
  <cp:category/>
  <cp:contentStatus/>
</cp:coreProperties>
</file>