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Cronograma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Cronograma!$A$4:$C$135</definedName>
    <definedName name="Pal_Workbook_GUID" hidden="1">"CHYMN887YL9U79VE24LPLR8U"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olver_adj" localSheetId="0" hidden="1">Cronograma!#REF!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Cronograma!#REF!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Cronograma!#REF!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AC135" i="1" l="1"/>
  <c r="AC109" i="1"/>
  <c r="AC86" i="1"/>
  <c r="AC63" i="1"/>
  <c r="AC44" i="1"/>
  <c r="AC27" i="1"/>
  <c r="AC18" i="1"/>
  <c r="AC11" i="1"/>
  <c r="AC5" i="1"/>
  <c r="AA135" i="1" l="1"/>
  <c r="AA120" i="1"/>
  <c r="AA109" i="1"/>
  <c r="AA86" i="1"/>
  <c r="AA63" i="1"/>
  <c r="AA44" i="1"/>
  <c r="AA27" i="1"/>
  <c r="AA11" i="1"/>
  <c r="AA5" i="1"/>
  <c r="Z135" i="1"/>
  <c r="Y135" i="1"/>
  <c r="X135" i="1"/>
  <c r="V135" i="1"/>
  <c r="W135" i="1"/>
  <c r="T22" i="1" l="1"/>
  <c r="T13" i="1"/>
  <c r="T5" i="1"/>
  <c r="P135" i="1"/>
  <c r="T135" i="1" l="1"/>
  <c r="O109" i="1" l="1"/>
  <c r="O22" i="1"/>
  <c r="O5" i="1"/>
  <c r="O86" i="1"/>
  <c r="O63" i="1"/>
  <c r="O44" i="1"/>
  <c r="O27" i="1"/>
  <c r="O13" i="1"/>
  <c r="N135" i="1"/>
  <c r="M135" i="1"/>
  <c r="O135" i="1" l="1"/>
  <c r="K22" i="1"/>
  <c r="K17" i="1"/>
  <c r="K11" i="1"/>
  <c r="J135" i="1"/>
  <c r="K135" i="1" l="1"/>
  <c r="G120" i="1"/>
  <c r="D11" i="1"/>
  <c r="G11" i="1"/>
  <c r="H17" i="1"/>
  <c r="H11" i="1"/>
  <c r="H5" i="1"/>
  <c r="H13" i="1" l="1"/>
  <c r="G63" i="1"/>
  <c r="G27" i="1"/>
  <c r="G44" i="1"/>
  <c r="G86" i="1"/>
  <c r="G109" i="1"/>
  <c r="G18" i="1" l="1"/>
  <c r="G135" i="1" s="1"/>
  <c r="D27" i="1" l="1"/>
  <c r="D109" i="1"/>
  <c r="D86" i="1"/>
  <c r="D63" i="1"/>
  <c r="D44" i="1"/>
  <c r="D17" i="1"/>
  <c r="H22" i="1" s="1"/>
  <c r="D5" i="1"/>
  <c r="H7" i="1" s="1"/>
  <c r="H135" i="1" l="1"/>
  <c r="D135" i="1"/>
</calcChain>
</file>

<file path=xl/sharedStrings.xml><?xml version="1.0" encoding="utf-8"?>
<sst xmlns="http://schemas.openxmlformats.org/spreadsheetml/2006/main" count="703" uniqueCount="181">
  <si>
    <t>Subregion</t>
  </si>
  <si>
    <t>Municipios</t>
  </si>
  <si>
    <t>Norte</t>
  </si>
  <si>
    <t>Donmatías</t>
  </si>
  <si>
    <t>San Pedro de los Milagros</t>
  </si>
  <si>
    <t>Valle de Aburra</t>
  </si>
  <si>
    <t>Girardota</t>
  </si>
  <si>
    <t>Santa Rosa de Osos</t>
  </si>
  <si>
    <t>La Estrella</t>
  </si>
  <si>
    <t>Angostura</t>
  </si>
  <si>
    <t>Campamento</t>
  </si>
  <si>
    <t>Ituango</t>
  </si>
  <si>
    <t>Toledo</t>
  </si>
  <si>
    <t>Yarumal</t>
  </si>
  <si>
    <t>Oriente</t>
  </si>
  <si>
    <t>El Carmen de Viboral</t>
  </si>
  <si>
    <t>Sonsón</t>
  </si>
  <si>
    <t>Carolina del Príncipe</t>
  </si>
  <si>
    <t>San Andrés de Cuerquia</t>
  </si>
  <si>
    <t>San José de la Montaña</t>
  </si>
  <si>
    <t>Occidente</t>
  </si>
  <si>
    <t>Abriaquí</t>
  </si>
  <si>
    <t>Caicedo</t>
  </si>
  <si>
    <t>Frontino</t>
  </si>
  <si>
    <t>San Jerónimo</t>
  </si>
  <si>
    <t>El Retiro</t>
  </si>
  <si>
    <t>Guarne</t>
  </si>
  <si>
    <t>Suroeste</t>
  </si>
  <si>
    <t>Belmira</t>
  </si>
  <si>
    <t>Anzá</t>
  </si>
  <si>
    <t>Armenia</t>
  </si>
  <si>
    <t>Buriticá</t>
  </si>
  <si>
    <t>Giraldo</t>
  </si>
  <si>
    <t>Heliconia</t>
  </si>
  <si>
    <t>Liborina</t>
  </si>
  <si>
    <t>Olaya</t>
  </si>
  <si>
    <t>Peque</t>
  </si>
  <si>
    <t>Santa Fe de Antioquia</t>
  </si>
  <si>
    <t>Sopetrán</t>
  </si>
  <si>
    <t>Uramita</t>
  </si>
  <si>
    <t>Entrerríos</t>
  </si>
  <si>
    <t>Andes</t>
  </si>
  <si>
    <t>Betulia</t>
  </si>
  <si>
    <t>Fredonia</t>
  </si>
  <si>
    <t>Jardín</t>
  </si>
  <si>
    <t>Salgar</t>
  </si>
  <si>
    <t>Venecia</t>
  </si>
  <si>
    <t>Nordeste</t>
  </si>
  <si>
    <t>Cisneros</t>
  </si>
  <si>
    <t>Santo Domingo</t>
  </si>
  <si>
    <t>Yolombó</t>
  </si>
  <si>
    <t>Briceño</t>
  </si>
  <si>
    <t>Guadalupe</t>
  </si>
  <si>
    <t>Cañasgordas</t>
  </si>
  <si>
    <t>Ebéjico</t>
  </si>
  <si>
    <t>Sabanalarga</t>
  </si>
  <si>
    <t>Amagá</t>
  </si>
  <si>
    <t>Betania</t>
  </si>
  <si>
    <t>Caramanta</t>
  </si>
  <si>
    <t>Hispania</t>
  </si>
  <si>
    <t>Pueblorrico</t>
  </si>
  <si>
    <t>Tarso</t>
  </si>
  <si>
    <t>Titiribí</t>
  </si>
  <si>
    <t>Urrao</t>
  </si>
  <si>
    <t>Valparaíso</t>
  </si>
  <si>
    <t>Amalfi</t>
  </si>
  <si>
    <t>Anorí</t>
  </si>
  <si>
    <t>Remedios</t>
  </si>
  <si>
    <t>San Roque</t>
  </si>
  <si>
    <t>Segovia</t>
  </si>
  <si>
    <t>Vegachí</t>
  </si>
  <si>
    <t>Yalí</t>
  </si>
  <si>
    <t>Uraba</t>
  </si>
  <si>
    <t>Murindó</t>
  </si>
  <si>
    <t>El Peñol</t>
  </si>
  <si>
    <t>El Santuario</t>
  </si>
  <si>
    <t>Granada</t>
  </si>
  <si>
    <t>Guatapé</t>
  </si>
  <si>
    <t>La Ceja del Tambo</t>
  </si>
  <si>
    <t>La Unión</t>
  </si>
  <si>
    <t>Marinilla</t>
  </si>
  <si>
    <t>Vigía del Fuerte</t>
  </si>
  <si>
    <t>Abejorral</t>
  </si>
  <si>
    <t>Alejandría</t>
  </si>
  <si>
    <t>Argelia</t>
  </si>
  <si>
    <t>Cocorná</t>
  </si>
  <si>
    <t>Concepción</t>
  </si>
  <si>
    <t>Nariño</t>
  </si>
  <si>
    <t>San Carlos</t>
  </si>
  <si>
    <t>San Francisco</t>
  </si>
  <si>
    <t>San Luis</t>
  </si>
  <si>
    <t>San Rafael</t>
  </si>
  <si>
    <t>San Vicente Ferrer</t>
  </si>
  <si>
    <t>Ciudad Bolívar</t>
  </si>
  <si>
    <t>Concordia</t>
  </si>
  <si>
    <t>La Pintada</t>
  </si>
  <si>
    <t>Montebello</t>
  </si>
  <si>
    <t>Santa Bárbara</t>
  </si>
  <si>
    <t>Támesis</t>
  </si>
  <si>
    <t>Magdalena medio</t>
  </si>
  <si>
    <t>Caracolí</t>
  </si>
  <si>
    <t>Maceo</t>
  </si>
  <si>
    <t>Puerto Berrío</t>
  </si>
  <si>
    <t>Puerto Nare</t>
  </si>
  <si>
    <t>Puerto Triunfo</t>
  </si>
  <si>
    <t>Yondó</t>
  </si>
  <si>
    <t>Barbosa</t>
  </si>
  <si>
    <t>Caldas</t>
  </si>
  <si>
    <t>Copacabana</t>
  </si>
  <si>
    <t>Angelópolis</t>
  </si>
  <si>
    <t>Jericó</t>
  </si>
  <si>
    <t>Bajo Cauca</t>
  </si>
  <si>
    <t>Cáceres</t>
  </si>
  <si>
    <t>Tarazá</t>
  </si>
  <si>
    <t>Valdivia</t>
  </si>
  <si>
    <t>Dabeiba</t>
  </si>
  <si>
    <t>Caucasia</t>
  </si>
  <si>
    <t>El Bagre</t>
  </si>
  <si>
    <t>Nechí</t>
  </si>
  <si>
    <t>Zaragoza</t>
  </si>
  <si>
    <t>Carepa</t>
  </si>
  <si>
    <t>Chigorodó</t>
  </si>
  <si>
    <t>Mutatá</t>
  </si>
  <si>
    <t>Arboletes</t>
  </si>
  <si>
    <t>Necoclí</t>
  </si>
  <si>
    <t>San Juan de Urabá</t>
  </si>
  <si>
    <t>San Pedro de Urabá</t>
  </si>
  <si>
    <t>Distribución Antioquia Solidaria</t>
  </si>
  <si>
    <t>Rionegro</t>
  </si>
  <si>
    <t>N/A</t>
  </si>
  <si>
    <t>Urabá</t>
  </si>
  <si>
    <t>Turbo</t>
  </si>
  <si>
    <t>Apartadó</t>
  </si>
  <si>
    <t>Paquetes entregados a la fecha</t>
  </si>
  <si>
    <t xml:space="preserve">Gómez Plata </t>
  </si>
  <si>
    <t>Fase 2</t>
  </si>
  <si>
    <t>Fase 1</t>
  </si>
  <si>
    <t>Loteros</t>
  </si>
  <si>
    <t xml:space="preserve">Taxistas </t>
  </si>
  <si>
    <t xml:space="preserve">Inquilinatos </t>
  </si>
  <si>
    <t xml:space="preserve">Donatón por Medellín </t>
  </si>
  <si>
    <t xml:space="preserve">Deportistas </t>
  </si>
  <si>
    <t>Población afro</t>
  </si>
  <si>
    <t>Población migrante</t>
  </si>
  <si>
    <t>Trabajadores independientes</t>
  </si>
  <si>
    <t xml:space="preserve">Población afro </t>
  </si>
  <si>
    <t xml:space="preserve">Mineros </t>
  </si>
  <si>
    <t>Oficiales de construcción</t>
  </si>
  <si>
    <t>Comerciantes independientes</t>
  </si>
  <si>
    <t>Transportadores informales</t>
  </si>
  <si>
    <t>Indígenas, población afro, trabajadores independientes.</t>
  </si>
  <si>
    <t>Indígenas, población afro, población víctima</t>
  </si>
  <si>
    <t>indígenas</t>
  </si>
  <si>
    <t>Indígenas, población afro</t>
  </si>
  <si>
    <t>población rivereña de San Jorge</t>
  </si>
  <si>
    <t xml:space="preserve"> Población afro</t>
  </si>
  <si>
    <t>Oficiales de construcción, trabajadores independientes</t>
  </si>
  <si>
    <t>Taxistas</t>
  </si>
  <si>
    <t>Madres cabeza de familia</t>
  </si>
  <si>
    <t>Indígenas</t>
  </si>
  <si>
    <t>población afro</t>
  </si>
  <si>
    <t>indígenas, población afro</t>
  </si>
  <si>
    <t>Total fase 1 y 2</t>
  </si>
  <si>
    <t>Total Subr.</t>
  </si>
  <si>
    <t>UNGRD - DNP</t>
  </si>
  <si>
    <t>Bello</t>
  </si>
  <si>
    <t>Envigado</t>
  </si>
  <si>
    <t>Itagüí</t>
  </si>
  <si>
    <t>Medellín</t>
  </si>
  <si>
    <t xml:space="preserve">Sabaneta </t>
  </si>
  <si>
    <t>Total Subregiones</t>
  </si>
  <si>
    <t xml:space="preserve">Maná a comunidades afrodescendientes e indígenas   </t>
  </si>
  <si>
    <t>Afrodescendientes</t>
  </si>
  <si>
    <t xml:space="preserve">Maná - PAE </t>
  </si>
  <si>
    <t xml:space="preserve">Copacabana </t>
  </si>
  <si>
    <t xml:space="preserve">ICBF </t>
  </si>
  <si>
    <t>Hogares comunitarios de bienestar y Hogares FAMI</t>
  </si>
  <si>
    <t>Centros de Desarrollo y Hogares Infantiles</t>
  </si>
  <si>
    <t>Convenio Gobernación - ICBF</t>
  </si>
  <si>
    <t xml:space="preserve">Infancia y Adolecencia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</si>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</sst>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3" fontId="0" fillId="0" borderId="0" xfId="2" applyNumberFormat="1" applyFont="1"/>
    <xf numFmtId="10" fontId="0" fillId="0" borderId="0" xfId="2" applyNumberFormat="1" applyFont="1"/>
    <xf numFmtId="0" fontId="2" fillId="2" borderId="1" xfId="0" applyFont="1" applyFill="1" applyBorder="1" applyAlignment="1">
      <alignment horizontal="center" vertical="center" wrapText="1"/>
    </xf>
    <xf numFmtId="10" fontId="2" fillId="3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2" xfId="0" applyBorder="1"/>
    <xf numFmtId="164" fontId="0" fillId="5" borderId="2" xfId="0" applyNumberFormat="1" applyFill="1" applyBorder="1"/>
    <xf numFmtId="164" fontId="0" fillId="5" borderId="2" xfId="1" applyFont="1" applyFill="1" applyBorder="1"/>
    <xf numFmtId="0" fontId="0" fillId="4" borderId="2" xfId="0" applyFill="1" applyBorder="1"/>
    <xf numFmtId="164" fontId="3" fillId="5" borderId="2" xfId="2" applyNumberFormat="1" applyFont="1" applyFill="1" applyBorder="1" applyAlignment="1">
      <alignment horizontal="right"/>
    </xf>
    <xf numFmtId="164" fontId="0" fillId="0" borderId="2" xfId="2" applyNumberFormat="1" applyFont="1" applyBorder="1" applyAlignment="1">
      <alignment horizontal="right"/>
    </xf>
    <xf numFmtId="0" fontId="0" fillId="0" borderId="2" xfId="0" applyFill="1" applyBorder="1"/>
    <xf numFmtId="10" fontId="0" fillId="0" borderId="2" xfId="2" applyNumberFormat="1" applyFont="1" applyBorder="1"/>
    <xf numFmtId="164" fontId="0" fillId="5" borderId="3" xfId="1" applyFont="1" applyFill="1" applyBorder="1"/>
    <xf numFmtId="0" fontId="0" fillId="6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0" fillId="12" borderId="2" xfId="0" applyFill="1" applyBorder="1"/>
    <xf numFmtId="0" fontId="0" fillId="13" borderId="2" xfId="0" applyFill="1" applyBorder="1"/>
    <xf numFmtId="0" fontId="0" fillId="14" borderId="2" xfId="0" applyFill="1" applyBorder="1"/>
    <xf numFmtId="164" fontId="0" fillId="0" borderId="0" xfId="2" applyNumberFormat="1" applyFont="1"/>
    <xf numFmtId="0" fontId="3" fillId="9" borderId="2" xfId="0" applyFont="1" applyFill="1" applyBorder="1"/>
    <xf numFmtId="164" fontId="0" fillId="9" borderId="2" xfId="0" applyNumberFormat="1" applyFill="1" applyBorder="1"/>
    <xf numFmtId="0" fontId="0" fillId="4" borderId="3" xfId="0" applyFill="1" applyBorder="1"/>
    <xf numFmtId="164" fontId="3" fillId="0" borderId="2" xfId="2" applyNumberFormat="1" applyFont="1" applyBorder="1"/>
    <xf numFmtId="0" fontId="0" fillId="13" borderId="0" xfId="0" applyFill="1" applyBorder="1"/>
    <xf numFmtId="164" fontId="0" fillId="5" borderId="2" xfId="0" applyNumberFormat="1" applyFill="1" applyBorder="1" applyAlignment="1">
      <alignment horizontal="right"/>
    </xf>
    <xf numFmtId="164" fontId="0" fillId="5" borderId="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 wrapText="1"/>
    </xf>
    <xf numFmtId="164" fontId="0" fillId="5" borderId="2" xfId="1" applyFont="1" applyFill="1" applyBorder="1" applyAlignment="1">
      <alignment horizontal="center" wrapText="1"/>
    </xf>
    <xf numFmtId="164" fontId="1" fillId="5" borderId="2" xfId="2" applyNumberFormat="1" applyFont="1" applyFill="1" applyBorder="1" applyAlignment="1">
      <alignment horizontal="right"/>
    </xf>
    <xf numFmtId="164" fontId="1" fillId="5" borderId="2" xfId="2" applyNumberFormat="1" applyFont="1" applyFill="1" applyBorder="1" applyAlignment="1">
      <alignment horizontal="center"/>
    </xf>
    <xf numFmtId="164" fontId="0" fillId="5" borderId="2" xfId="1" applyFont="1" applyFill="1" applyBorder="1" applyAlignment="1">
      <alignment horizontal="center"/>
    </xf>
    <xf numFmtId="164" fontId="1" fillId="0" borderId="2" xfId="2" applyNumberFormat="1" applyFont="1" applyBorder="1"/>
    <xf numFmtId="164" fontId="0" fillId="15" borderId="2" xfId="0" applyNumberFormat="1" applyFill="1" applyBorder="1"/>
    <xf numFmtId="164" fontId="0" fillId="6" borderId="6" xfId="0" applyNumberFormat="1" applyFill="1" applyBorder="1" applyAlignment="1">
      <alignment vertical="center" wrapText="1"/>
    </xf>
    <xf numFmtId="164" fontId="0" fillId="6" borderId="7" xfId="0" applyNumberFormat="1" applyFill="1" applyBorder="1" applyAlignment="1">
      <alignment vertical="center" wrapText="1"/>
    </xf>
    <xf numFmtId="164" fontId="0" fillId="7" borderId="5" xfId="0" applyNumberFormat="1" applyFill="1" applyBorder="1" applyAlignment="1">
      <alignment vertical="center" wrapText="1"/>
    </xf>
    <xf numFmtId="164" fontId="0" fillId="7" borderId="6" xfId="0" applyNumberFormat="1" applyFill="1" applyBorder="1" applyAlignment="1">
      <alignment vertical="center" wrapText="1"/>
    </xf>
    <xf numFmtId="164" fontId="0" fillId="7" borderId="7" xfId="0" applyNumberFormat="1" applyFill="1" applyBorder="1" applyAlignment="1">
      <alignment vertical="center" wrapText="1"/>
    </xf>
    <xf numFmtId="164" fontId="0" fillId="8" borderId="5" xfId="0" applyNumberFormat="1" applyFill="1" applyBorder="1" applyAlignment="1">
      <alignment vertical="center" wrapText="1"/>
    </xf>
    <xf numFmtId="164" fontId="0" fillId="8" borderId="6" xfId="0" applyNumberFormat="1" applyFill="1" applyBorder="1" applyAlignment="1">
      <alignment vertical="center" wrapText="1"/>
    </xf>
    <xf numFmtId="164" fontId="0" fillId="8" borderId="7" xfId="0" applyNumberFormat="1" applyFill="1" applyBorder="1" applyAlignment="1">
      <alignment vertical="center" wrapText="1"/>
    </xf>
    <xf numFmtId="164" fontId="0" fillId="5" borderId="2" xfId="0" applyNumberFormat="1" applyFill="1" applyBorder="1" applyAlignment="1">
      <alignment vertical="center"/>
    </xf>
    <xf numFmtId="164" fontId="0" fillId="0" borderId="2" xfId="2" applyNumberFormat="1" applyFont="1" applyBorder="1" applyAlignment="1">
      <alignment horizontal="center" wrapText="1"/>
    </xf>
    <xf numFmtId="10" fontId="0" fillId="0" borderId="2" xfId="2" applyNumberFormat="1" applyFont="1" applyBorder="1" applyAlignment="1">
      <alignment horizontal="center" wrapText="1"/>
    </xf>
    <xf numFmtId="0" fontId="0" fillId="0" borderId="0" xfId="0"/>
    <xf numFmtId="0" fontId="0" fillId="0" borderId="2" xfId="0" applyBorder="1"/>
    <xf numFmtId="0" fontId="4" fillId="2" borderId="0" xfId="0" applyFont="1" applyFill="1" applyAlignment="1">
      <alignment horizontal="center" vertical="top" wrapText="1"/>
    </xf>
    <xf numFmtId="0" fontId="0" fillId="0" borderId="2" xfId="0" applyBorder="1" applyAlignment="1">
      <alignment wrapText="1"/>
    </xf>
    <xf numFmtId="164" fontId="0" fillId="5" borderId="9" xfId="1" applyFont="1" applyFill="1" applyBorder="1" applyAlignment="1">
      <alignment wrapText="1"/>
    </xf>
    <xf numFmtId="164" fontId="3" fillId="0" borderId="10" xfId="2" applyNumberFormat="1" applyFont="1" applyBorder="1"/>
    <xf numFmtId="0" fontId="4" fillId="2" borderId="0" xfId="0" applyFont="1" applyFill="1" applyAlignment="1">
      <alignment horizontal="center" vertical="center" wrapText="1"/>
    </xf>
    <xf numFmtId="0" fontId="0" fillId="4" borderId="11" xfId="0" applyFill="1" applyBorder="1"/>
    <xf numFmtId="164" fontId="0" fillId="0" borderId="0" xfId="0" applyNumberFormat="1" applyAlignment="1">
      <alignment vertical="top" wrapText="1"/>
    </xf>
    <xf numFmtId="0" fontId="0" fillId="4" borderId="3" xfId="0" applyFill="1" applyBorder="1" applyAlignment="1">
      <alignment vertical="top"/>
    </xf>
    <xf numFmtId="164" fontId="0" fillId="5" borderId="3" xfId="1" applyFont="1" applyFill="1" applyBorder="1" applyAlignment="1">
      <alignment vertical="top"/>
    </xf>
    <xf numFmtId="164" fontId="0" fillId="0" borderId="2" xfId="2" applyNumberFormat="1" applyFont="1" applyBorder="1"/>
    <xf numFmtId="164" fontId="0" fillId="5" borderId="11" xfId="1" applyFont="1" applyFill="1" applyBorder="1"/>
    <xf numFmtId="164" fontId="0" fillId="5" borderId="5" xfId="1" applyFont="1" applyFill="1" applyBorder="1"/>
    <xf numFmtId="164" fontId="3" fillId="0" borderId="11" xfId="2" applyNumberFormat="1" applyFont="1" applyBorder="1"/>
    <xf numFmtId="0" fontId="5" fillId="3" borderId="0" xfId="0" applyFont="1" applyFill="1" applyAlignment="1">
      <alignment horizontal="center" vertical="center" wrapText="1"/>
    </xf>
    <xf numFmtId="0" fontId="0" fillId="15" borderId="2" xfId="0" applyFill="1" applyBorder="1"/>
    <xf numFmtId="0" fontId="0" fillId="15" borderId="2" xfId="0" applyFill="1" applyBorder="1" applyAlignment="1">
      <alignment vertical="top" wrapText="1"/>
    </xf>
    <xf numFmtId="3" fontId="0" fillId="15" borderId="2" xfId="0" applyNumberFormat="1" applyFill="1" applyBorder="1"/>
    <xf numFmtId="0" fontId="0" fillId="15" borderId="2" xfId="0" applyFill="1" applyBorder="1" applyAlignment="1">
      <alignment wrapText="1"/>
    </xf>
    <xf numFmtId="164" fontId="0" fillId="15" borderId="2" xfId="0" applyNumberFormat="1" applyFill="1" applyBorder="1" applyAlignment="1">
      <alignment horizontal="center"/>
    </xf>
    <xf numFmtId="164" fontId="0" fillId="15" borderId="2" xfId="0" applyNumberFormat="1" applyFill="1" applyBorder="1" applyAlignment="1">
      <alignment horizontal="right"/>
    </xf>
    <xf numFmtId="164" fontId="0" fillId="15" borderId="2" xfId="1" applyFont="1" applyFill="1" applyBorder="1"/>
    <xf numFmtId="0" fontId="0" fillId="15" borderId="2" xfId="0" applyFont="1" applyFill="1" applyBorder="1"/>
    <xf numFmtId="164" fontId="0" fillId="15" borderId="2" xfId="2" applyNumberFormat="1" applyFont="1" applyFill="1" applyBorder="1" applyAlignment="1">
      <alignment horizontal="right"/>
    </xf>
    <xf numFmtId="0" fontId="0" fillId="15" borderId="2" xfId="0" applyFill="1" applyBorder="1" applyAlignment="1">
      <alignment vertical="top"/>
    </xf>
    <xf numFmtId="164" fontId="1" fillId="15" borderId="2" xfId="2" applyNumberFormat="1" applyFont="1" applyFill="1" applyBorder="1"/>
    <xf numFmtId="164" fontId="0" fillId="15" borderId="2" xfId="0" applyNumberFormat="1" applyFill="1" applyBorder="1" applyAlignment="1">
      <alignment horizontal="center" vertical="center"/>
    </xf>
    <xf numFmtId="164" fontId="0" fillId="15" borderId="2" xfId="1" applyFont="1" applyFill="1" applyBorder="1" applyAlignment="1">
      <alignment vertical="top"/>
    </xf>
    <xf numFmtId="0" fontId="0" fillId="0" borderId="0" xfId="0" applyAlignment="1">
      <alignment vertical="center" wrapText="1"/>
    </xf>
    <xf numFmtId="164" fontId="0" fillId="11" borderId="5" xfId="0" applyNumberFormat="1" applyFill="1" applyBorder="1" applyAlignment="1">
      <alignment horizontal="center" vertical="center"/>
    </xf>
    <xf numFmtId="164" fontId="0" fillId="11" borderId="6" xfId="0" applyNumberFormat="1" applyFill="1" applyBorder="1" applyAlignment="1">
      <alignment horizontal="center" vertical="center"/>
    </xf>
    <xf numFmtId="164" fontId="0" fillId="11" borderId="7" xfId="0" applyNumberFormat="1" applyFill="1" applyBorder="1" applyAlignment="1">
      <alignment horizontal="center" vertical="center"/>
    </xf>
    <xf numFmtId="164" fontId="0" fillId="12" borderId="5" xfId="0" applyNumberFormat="1" applyFill="1" applyBorder="1" applyAlignment="1">
      <alignment horizontal="center" vertical="center"/>
    </xf>
    <xf numFmtId="164" fontId="0" fillId="12" borderId="6" xfId="0" applyNumberFormat="1" applyFill="1" applyBorder="1" applyAlignment="1">
      <alignment horizontal="center" vertical="center"/>
    </xf>
    <xf numFmtId="164" fontId="0" fillId="12" borderId="7" xfId="0" applyNumberFormat="1" applyFill="1" applyBorder="1" applyAlignment="1">
      <alignment horizontal="center" vertical="center"/>
    </xf>
    <xf numFmtId="164" fontId="0" fillId="14" borderId="5" xfId="0" applyNumberFormat="1" applyFill="1" applyBorder="1" applyAlignment="1">
      <alignment horizontal="center" vertical="center"/>
    </xf>
    <xf numFmtId="164" fontId="0" fillId="14" borderId="6" xfId="0" applyNumberFormat="1" applyFill="1" applyBorder="1" applyAlignment="1">
      <alignment horizontal="center" vertical="center"/>
    </xf>
    <xf numFmtId="164" fontId="0" fillId="14" borderId="7" xfId="0" applyNumberFormat="1" applyFill="1" applyBorder="1" applyAlignment="1">
      <alignment horizontal="center" vertical="center"/>
    </xf>
    <xf numFmtId="164" fontId="0" fillId="13" borderId="2" xfId="0" applyNumberFormat="1" applyFill="1" applyBorder="1" applyAlignment="1">
      <alignment horizontal="center" vertical="center"/>
    </xf>
    <xf numFmtId="164" fontId="0" fillId="13" borderId="10" xfId="0" applyNumberFormat="1" applyFill="1" applyBorder="1" applyAlignment="1">
      <alignment horizontal="center" vertical="center"/>
    </xf>
    <xf numFmtId="0" fontId="0" fillId="16" borderId="0" xfId="0" applyFill="1" applyAlignment="1">
      <alignment horizontal="center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4" xfId="0" applyNumberFormat="1" applyFill="1" applyBorder="1" applyAlignment="1">
      <alignment horizontal="center" vertical="center" wrapText="1"/>
    </xf>
    <xf numFmtId="164" fontId="0" fillId="6" borderId="8" xfId="0" applyNumberFormat="1" applyFill="1" applyBorder="1" applyAlignment="1">
      <alignment horizontal="center" vertical="center" wrapText="1"/>
    </xf>
    <xf numFmtId="164" fontId="0" fillId="7" borderId="5" xfId="0" applyNumberFormat="1" applyFill="1" applyBorder="1" applyAlignment="1">
      <alignment horizontal="center" vertical="center" wrapText="1"/>
    </xf>
    <xf numFmtId="164" fontId="0" fillId="7" borderId="6" xfId="0" applyNumberFormat="1" applyFill="1" applyBorder="1" applyAlignment="1">
      <alignment horizontal="center" vertical="center" wrapText="1"/>
    </xf>
    <xf numFmtId="164" fontId="0" fillId="8" borderId="6" xfId="0" applyNumberFormat="1" applyFill="1" applyBorder="1" applyAlignment="1">
      <alignment horizontal="center" vertical="center"/>
    </xf>
    <xf numFmtId="164" fontId="0" fillId="9" borderId="2" xfId="0" applyNumberFormat="1" applyFill="1" applyBorder="1" applyAlignment="1">
      <alignment horizontal="center" vertical="center"/>
    </xf>
    <xf numFmtId="164" fontId="0" fillId="10" borderId="5" xfId="0" applyNumberFormat="1" applyFill="1" applyBorder="1" applyAlignment="1">
      <alignment horizontal="center" vertical="center"/>
    </xf>
    <xf numFmtId="164" fontId="0" fillId="10" borderId="6" xfId="0" applyNumberFormat="1" applyFill="1" applyBorder="1" applyAlignment="1">
      <alignment horizontal="center" vertical="center"/>
    </xf>
    <xf numFmtId="164" fontId="0" fillId="10" borderId="7" xfId="0" applyNumberFormat="1" applyFill="1" applyBorder="1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0" fillId="18" borderId="6" xfId="0" applyFill="1" applyBorder="1" applyAlignment="1">
      <alignment horizontal="center" wrapText="1"/>
    </xf>
    <xf numFmtId="0" fontId="0" fillId="18" borderId="0" xfId="0" applyFill="1" applyBorder="1" applyAlignment="1">
      <alignment horizontal="center" wrapText="1"/>
    </xf>
    <xf numFmtId="164" fontId="0" fillId="7" borderId="3" xfId="0" applyNumberFormat="1" applyFill="1" applyBorder="1" applyAlignment="1">
      <alignment horizontal="right" vertical="center" wrapText="1"/>
    </xf>
    <xf numFmtId="164" fontId="0" fillId="7" borderId="4" xfId="0" applyNumberFormat="1" applyFill="1" applyBorder="1" applyAlignment="1">
      <alignment horizontal="right" vertical="center" wrapText="1"/>
    </xf>
    <xf numFmtId="164" fontId="0" fillId="7" borderId="8" xfId="0" applyNumberFormat="1" applyFill="1" applyBorder="1" applyAlignment="1">
      <alignment horizontal="right" vertical="center" wrapText="1"/>
    </xf>
    <xf numFmtId="164" fontId="0" fillId="8" borderId="4" xfId="0" applyNumberFormat="1" applyFill="1" applyBorder="1" applyAlignment="1">
      <alignment horizontal="center" vertical="center" wrapText="1"/>
    </xf>
    <xf numFmtId="164" fontId="0" fillId="8" borderId="8" xfId="0" applyNumberFormat="1" applyFill="1" applyBorder="1" applyAlignment="1">
      <alignment horizontal="center" vertical="center" wrapText="1"/>
    </xf>
    <xf numFmtId="164" fontId="0" fillId="9" borderId="4" xfId="0" applyNumberFormat="1" applyFill="1" applyBorder="1" applyAlignment="1">
      <alignment horizontal="center" vertical="center"/>
    </xf>
    <xf numFmtId="164" fontId="0" fillId="10" borderId="4" xfId="0" applyNumberFormat="1" applyFill="1" applyBorder="1" applyAlignment="1">
      <alignment horizontal="center" vertical="center"/>
    </xf>
    <xf numFmtId="164" fontId="0" fillId="11" borderId="4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164" fontId="0" fillId="14" borderId="4" xfId="0" applyNumberFormat="1" applyFill="1" applyBorder="1" applyAlignment="1">
      <alignment horizontal="center" vertical="center"/>
    </xf>
    <xf numFmtId="164" fontId="0" fillId="7" borderId="4" xfId="0" applyNumberFormat="1" applyFill="1" applyBorder="1" applyAlignment="1">
      <alignment horizontal="center" vertical="center" wrapText="1"/>
    </xf>
    <xf numFmtId="164" fontId="0" fillId="12" borderId="4" xfId="0" applyNumberFormat="1" applyFill="1" applyBorder="1" applyAlignment="1">
      <alignment horizontal="center" vertical="center" wrapText="1"/>
    </xf>
    <xf numFmtId="164" fontId="0" fillId="0" borderId="0" xfId="0" applyNumberFormat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6"/>
  <sheetViews>
    <sheetView tabSelected="1" topLeftCell="G1" zoomScale="53" zoomScaleNormal="53" workbookViewId="0">
      <pane ySplit="4" topLeftCell="A105" activePane="bottomLeft" state="frozen"/>
      <selection pane="bottomLeft" activeCell="AD135" sqref="AD135"/>
    </sheetView>
  </sheetViews>
  <sheetFormatPr baseColWidth="10" defaultColWidth="11.5703125" defaultRowHeight="15" x14ac:dyDescent="0.25"/>
  <cols>
    <col min="1" max="1" width="16.28515625" customWidth="1"/>
    <col min="2" max="2" width="31" customWidth="1"/>
    <col min="3" max="3" width="10.85546875" style="2" customWidth="1"/>
    <col min="4" max="4" width="11.5703125" customWidth="1"/>
    <col min="5" max="5" width="9" style="2" customWidth="1"/>
    <col min="6" max="6" width="18.5703125" style="2" customWidth="1"/>
    <col min="8" max="8" width="14.5703125" customWidth="1"/>
    <col min="9" max="9" width="20.42578125" style="50" customWidth="1"/>
    <col min="10" max="10" width="15.42578125" style="2" customWidth="1"/>
    <col min="11" max="11" width="10.85546875" style="50" customWidth="1"/>
    <col min="12" max="12" width="20.42578125" style="50" customWidth="1"/>
    <col min="13" max="14" width="11.5703125" style="2" customWidth="1"/>
    <col min="15" max="15" width="10" style="50" customWidth="1"/>
    <col min="16" max="16" width="11.140625" style="2" customWidth="1"/>
    <col min="17" max="17" width="11.5703125" hidden="1" customWidth="1"/>
    <col min="18" max="18" width="3.42578125" hidden="1" customWidth="1"/>
    <col min="19" max="19" width="7.5703125" hidden="1" customWidth="1"/>
    <col min="20" max="20" width="12.42578125" style="50" customWidth="1"/>
    <col min="21" max="21" width="20.42578125" style="50" customWidth="1"/>
    <col min="22" max="22" width="14.85546875" style="2" customWidth="1"/>
    <col min="23" max="24" width="16.140625" style="2" customWidth="1"/>
    <col min="25" max="25" width="12.7109375" style="50" customWidth="1"/>
    <col min="26" max="26" width="19.28515625" style="2" customWidth="1"/>
    <col min="27" max="27" width="10" style="50" customWidth="1"/>
    <col min="29" max="29" width="14.85546875" style="50" customWidth="1"/>
  </cols>
  <sheetData>
    <row r="1" spans="1:30" x14ac:dyDescent="0.25">
      <c r="C1" s="1"/>
      <c r="E1" s="1"/>
      <c r="F1" s="1"/>
      <c r="J1" s="1"/>
      <c r="M1" s="1"/>
      <c r="N1" s="1"/>
      <c r="P1" s="1"/>
      <c r="V1" s="1"/>
      <c r="W1" s="1"/>
      <c r="X1" s="1"/>
      <c r="Z1" s="1"/>
    </row>
    <row r="2" spans="1:30" x14ac:dyDescent="0.25">
      <c r="A2" s="114" t="s">
        <v>127</v>
      </c>
      <c r="B2" s="114"/>
      <c r="C2" s="114"/>
      <c r="D2" s="114"/>
      <c r="E2" s="114"/>
      <c r="F2" s="114"/>
      <c r="G2" s="114"/>
      <c r="H2" s="114"/>
      <c r="I2" s="115" t="s">
        <v>164</v>
      </c>
      <c r="J2" s="115"/>
      <c r="K2" s="115"/>
      <c r="L2" s="91" t="s">
        <v>171</v>
      </c>
      <c r="M2" s="91"/>
      <c r="N2" s="91"/>
      <c r="O2" s="91"/>
      <c r="P2" s="104" t="s">
        <v>173</v>
      </c>
      <c r="Q2" s="105"/>
      <c r="R2" s="105"/>
      <c r="S2" s="105"/>
      <c r="T2" s="105"/>
      <c r="U2" s="102" t="s">
        <v>175</v>
      </c>
      <c r="V2" s="103"/>
      <c r="W2" s="103"/>
      <c r="X2" s="103"/>
      <c r="Y2" s="103"/>
      <c r="Z2" s="91" t="s">
        <v>179</v>
      </c>
      <c r="AA2" s="91"/>
      <c r="AC2"/>
    </row>
    <row r="3" spans="1:30" ht="4.9000000000000004" customHeight="1" thickBot="1" x14ac:dyDescent="0.3"/>
    <row r="4" spans="1:30" s="5" customFormat="1" ht="60" x14ac:dyDescent="0.25">
      <c r="A4" s="3" t="s">
        <v>0</v>
      </c>
      <c r="B4" s="3" t="s">
        <v>1</v>
      </c>
      <c r="C4" s="4" t="s">
        <v>136</v>
      </c>
      <c r="D4" s="79" t="s">
        <v>163</v>
      </c>
      <c r="E4" s="4" t="s">
        <v>135</v>
      </c>
      <c r="F4" s="4" t="s">
        <v>135</v>
      </c>
      <c r="G4" s="79" t="s">
        <v>163</v>
      </c>
      <c r="H4" s="65" t="s">
        <v>162</v>
      </c>
      <c r="I4" s="3" t="s">
        <v>1</v>
      </c>
      <c r="J4" s="52"/>
      <c r="K4" s="65" t="s">
        <v>170</v>
      </c>
      <c r="L4" s="3" t="s">
        <v>1</v>
      </c>
      <c r="M4" s="3" t="s">
        <v>172</v>
      </c>
      <c r="N4" s="56" t="s">
        <v>159</v>
      </c>
      <c r="O4" s="65" t="s">
        <v>170</v>
      </c>
      <c r="P4" s="3"/>
      <c r="T4" s="65" t="s">
        <v>170</v>
      </c>
      <c r="U4" s="3" t="s">
        <v>1</v>
      </c>
      <c r="V4" s="3" t="s">
        <v>176</v>
      </c>
      <c r="W4" s="56" t="s">
        <v>177</v>
      </c>
      <c r="X4" s="56" t="s">
        <v>178</v>
      </c>
      <c r="Y4" s="65" t="s">
        <v>170</v>
      </c>
      <c r="Z4" s="3"/>
      <c r="AA4" s="65" t="s">
        <v>170</v>
      </c>
      <c r="AC4" s="65" t="s">
        <v>170</v>
      </c>
    </row>
    <row r="5" spans="1:30" s="5" customFormat="1" ht="30" customHeight="1" x14ac:dyDescent="0.25">
      <c r="A5" s="15" t="s">
        <v>111</v>
      </c>
      <c r="B5" s="6" t="s">
        <v>112</v>
      </c>
      <c r="C5" s="7">
        <v>720</v>
      </c>
      <c r="D5" s="93">
        <f>SUM(C5:C10)</f>
        <v>4541.6000000000004</v>
      </c>
      <c r="E5" s="7">
        <v>400</v>
      </c>
      <c r="F5" s="32" t="s">
        <v>153</v>
      </c>
      <c r="G5" s="39"/>
      <c r="H5" s="39">
        <f>SUM(F5:F10)</f>
        <v>0</v>
      </c>
      <c r="I5" s="51" t="s">
        <v>112</v>
      </c>
      <c r="J5" s="7"/>
      <c r="K5" s="92"/>
      <c r="L5" s="51" t="s">
        <v>112</v>
      </c>
      <c r="M5" s="7">
        <v>150</v>
      </c>
      <c r="N5" s="7">
        <v>250</v>
      </c>
      <c r="O5" s="92">
        <f>SUM(M5:N10)</f>
        <v>2162</v>
      </c>
      <c r="P5" s="7">
        <v>4349</v>
      </c>
      <c r="T5" s="92">
        <f>SUM(P5:P10)</f>
        <v>35071</v>
      </c>
      <c r="U5" s="66" t="s">
        <v>112</v>
      </c>
      <c r="V5" s="38">
        <v>562</v>
      </c>
      <c r="W5" s="38">
        <v>848</v>
      </c>
      <c r="X5" s="38">
        <v>203</v>
      </c>
      <c r="Y5" s="92">
        <v>11850</v>
      </c>
      <c r="Z5" s="77">
        <v>310</v>
      </c>
      <c r="AA5" s="92">
        <f>SUM(Z5:Z10)</f>
        <v>4477</v>
      </c>
      <c r="AC5" s="92">
        <f>SUM(AA5,Y5,T5,O5,H7)</f>
        <v>60502.6</v>
      </c>
    </row>
    <row r="6" spans="1:30" s="5" customFormat="1" ht="30" customHeight="1" x14ac:dyDescent="0.25">
      <c r="A6" s="15" t="s">
        <v>111</v>
      </c>
      <c r="B6" s="6" t="s">
        <v>113</v>
      </c>
      <c r="C6" s="7">
        <v>640</v>
      </c>
      <c r="D6" s="93"/>
      <c r="E6" s="7">
        <v>62</v>
      </c>
      <c r="F6" s="32" t="s">
        <v>153</v>
      </c>
      <c r="G6" s="39"/>
      <c r="H6" s="39"/>
      <c r="I6" s="51" t="s">
        <v>113</v>
      </c>
      <c r="J6" s="7"/>
      <c r="K6" s="93"/>
      <c r="L6" s="51" t="s">
        <v>113</v>
      </c>
      <c r="M6" s="7">
        <v>50</v>
      </c>
      <c r="N6" s="7">
        <v>12</v>
      </c>
      <c r="O6" s="93"/>
      <c r="P6" s="7">
        <v>4703</v>
      </c>
      <c r="T6" s="93"/>
      <c r="U6" s="66" t="s">
        <v>113</v>
      </c>
      <c r="V6" s="66">
        <v>171</v>
      </c>
      <c r="W6" s="66">
        <v>744</v>
      </c>
      <c r="X6" s="66">
        <v>600</v>
      </c>
      <c r="Y6" s="93"/>
      <c r="Z6" s="66">
        <v>1147</v>
      </c>
      <c r="AA6" s="93"/>
      <c r="AC6" s="93"/>
    </row>
    <row r="7" spans="1:30" s="5" customFormat="1" ht="45" customHeight="1" x14ac:dyDescent="0.25">
      <c r="A7" s="15" t="s">
        <v>111</v>
      </c>
      <c r="B7" s="6" t="s">
        <v>116</v>
      </c>
      <c r="C7" s="7">
        <v>1300</v>
      </c>
      <c r="D7" s="93"/>
      <c r="E7" s="7">
        <v>739</v>
      </c>
      <c r="F7" s="32" t="s">
        <v>151</v>
      </c>
      <c r="G7" s="39">
        <v>2401</v>
      </c>
      <c r="H7" s="39">
        <f>SUM(G7,D5)</f>
        <v>6942.6</v>
      </c>
      <c r="I7" s="51" t="s">
        <v>116</v>
      </c>
      <c r="J7" s="7"/>
      <c r="K7" s="93"/>
      <c r="L7" s="51" t="s">
        <v>116</v>
      </c>
      <c r="M7" s="7">
        <v>300</v>
      </c>
      <c r="N7" s="7">
        <v>200</v>
      </c>
      <c r="O7" s="93"/>
      <c r="P7" s="7">
        <v>11085</v>
      </c>
      <c r="T7" s="93"/>
      <c r="U7" s="66" t="s">
        <v>116</v>
      </c>
      <c r="V7" s="38">
        <v>1359</v>
      </c>
      <c r="W7" s="38">
        <v>2993</v>
      </c>
      <c r="X7" s="38"/>
      <c r="Y7" s="93"/>
      <c r="Z7" s="38">
        <v>1030</v>
      </c>
      <c r="AA7" s="93"/>
      <c r="AB7" s="58"/>
      <c r="AC7" s="93"/>
      <c r="AD7" s="58"/>
    </row>
    <row r="8" spans="1:30" s="5" customFormat="1" ht="30" customHeight="1" x14ac:dyDescent="0.25">
      <c r="A8" s="15" t="s">
        <v>111</v>
      </c>
      <c r="B8" s="6" t="s">
        <v>117</v>
      </c>
      <c r="C8" s="7">
        <v>720</v>
      </c>
      <c r="D8" s="93"/>
      <c r="E8" s="7">
        <v>500</v>
      </c>
      <c r="F8" s="32" t="s">
        <v>153</v>
      </c>
      <c r="G8" s="39"/>
      <c r="H8" s="39"/>
      <c r="I8" s="51" t="s">
        <v>117</v>
      </c>
      <c r="J8" s="7"/>
      <c r="K8" s="93"/>
      <c r="L8" s="51" t="s">
        <v>117</v>
      </c>
      <c r="M8" s="7">
        <v>200</v>
      </c>
      <c r="N8" s="7">
        <v>300</v>
      </c>
      <c r="O8" s="93"/>
      <c r="P8" s="7">
        <v>5460</v>
      </c>
      <c r="T8" s="93"/>
      <c r="U8" s="66" t="s">
        <v>117</v>
      </c>
      <c r="V8" s="66">
        <v>724</v>
      </c>
      <c r="W8" s="66">
        <v>1245</v>
      </c>
      <c r="X8" s="66">
        <v>172</v>
      </c>
      <c r="Y8" s="93"/>
      <c r="Z8" s="66">
        <v>882</v>
      </c>
      <c r="AA8" s="93"/>
      <c r="AB8" s="5" t="s">
        <v>180</v>
      </c>
      <c r="AC8" s="93"/>
    </row>
    <row r="9" spans="1:30" s="5" customFormat="1" ht="15" customHeight="1" x14ac:dyDescent="0.25">
      <c r="A9" s="15" t="s">
        <v>111</v>
      </c>
      <c r="B9" s="6" t="s">
        <v>118</v>
      </c>
      <c r="C9" s="7">
        <v>640</v>
      </c>
      <c r="D9" s="93"/>
      <c r="E9" s="7">
        <v>200</v>
      </c>
      <c r="F9" s="32" t="s">
        <v>155</v>
      </c>
      <c r="G9" s="39"/>
      <c r="H9" s="39"/>
      <c r="I9" s="51" t="s">
        <v>118</v>
      </c>
      <c r="J9" s="7"/>
      <c r="K9" s="93"/>
      <c r="L9" s="51" t="s">
        <v>118</v>
      </c>
      <c r="M9" s="7">
        <v>200</v>
      </c>
      <c r="N9" s="7"/>
      <c r="O9" s="93"/>
      <c r="P9" s="7">
        <v>4225</v>
      </c>
      <c r="T9" s="93"/>
      <c r="U9" s="66" t="s">
        <v>118</v>
      </c>
      <c r="V9" s="66">
        <v>219</v>
      </c>
      <c r="W9" s="66">
        <v>778</v>
      </c>
      <c r="X9" s="66">
        <v>250</v>
      </c>
      <c r="Y9" s="93"/>
      <c r="Z9" s="66">
        <v>646</v>
      </c>
      <c r="AA9" s="93"/>
      <c r="AC9" s="93"/>
    </row>
    <row r="10" spans="1:30" s="5" customFormat="1" ht="30" customHeight="1" x14ac:dyDescent="0.25">
      <c r="A10" s="15" t="s">
        <v>111</v>
      </c>
      <c r="B10" s="6" t="s">
        <v>119</v>
      </c>
      <c r="C10" s="7">
        <v>521.6</v>
      </c>
      <c r="D10" s="93"/>
      <c r="E10" s="7">
        <v>500</v>
      </c>
      <c r="F10" s="32" t="s">
        <v>153</v>
      </c>
      <c r="G10" s="40"/>
      <c r="H10" s="40"/>
      <c r="I10" s="51" t="s">
        <v>119</v>
      </c>
      <c r="J10" s="7"/>
      <c r="K10" s="94"/>
      <c r="L10" s="51" t="s">
        <v>119</v>
      </c>
      <c r="M10" s="7">
        <v>200</v>
      </c>
      <c r="N10" s="7">
        <v>300</v>
      </c>
      <c r="O10" s="94"/>
      <c r="P10" s="7">
        <v>5249</v>
      </c>
      <c r="T10" s="94"/>
      <c r="U10" s="66" t="s">
        <v>119</v>
      </c>
      <c r="V10" s="66">
        <v>324</v>
      </c>
      <c r="W10" s="66">
        <v>658</v>
      </c>
      <c r="X10" s="38"/>
      <c r="Y10" s="94"/>
      <c r="Z10" s="66">
        <v>462</v>
      </c>
      <c r="AA10" s="94"/>
      <c r="AC10" s="94"/>
    </row>
    <row r="11" spans="1:30" s="5" customFormat="1" ht="15" customHeight="1" x14ac:dyDescent="0.25">
      <c r="A11" s="16" t="s">
        <v>99</v>
      </c>
      <c r="B11" s="6" t="s">
        <v>100</v>
      </c>
      <c r="C11" s="7">
        <v>326.39999999999998</v>
      </c>
      <c r="D11" s="117">
        <f>SUM(C11:C16)</f>
        <v>4076</v>
      </c>
      <c r="E11" s="7"/>
      <c r="F11" s="31"/>
      <c r="G11" s="106">
        <f>SUM(E11:E16)</f>
        <v>419</v>
      </c>
      <c r="H11" s="41">
        <f>SUM(F11:F16)</f>
        <v>0</v>
      </c>
      <c r="I11" s="51" t="s">
        <v>100</v>
      </c>
      <c r="J11" s="7"/>
      <c r="K11" s="41">
        <f>SUM(I11:I16)</f>
        <v>0</v>
      </c>
      <c r="L11" s="51" t="s">
        <v>100</v>
      </c>
      <c r="M11" s="7"/>
      <c r="N11" s="7"/>
      <c r="O11" s="41"/>
      <c r="P11" s="7">
        <v>629</v>
      </c>
      <c r="T11" s="41"/>
      <c r="U11" s="66" t="s">
        <v>100</v>
      </c>
      <c r="V11" s="38"/>
      <c r="W11" s="38">
        <v>148</v>
      </c>
      <c r="X11" s="38">
        <v>138</v>
      </c>
      <c r="Y11" s="95">
        <v>3720</v>
      </c>
      <c r="Z11" s="38">
        <v>71</v>
      </c>
      <c r="AA11" s="95">
        <f>SUM(Z11:Z16)</f>
        <v>1688</v>
      </c>
      <c r="AC11" s="95">
        <f>SUM(AA11,Y11,T12,T13,O13,K13,H13)</f>
        <v>23380</v>
      </c>
    </row>
    <row r="12" spans="1:30" s="5" customFormat="1" ht="15" customHeight="1" x14ac:dyDescent="0.25">
      <c r="A12" s="16" t="s">
        <v>99</v>
      </c>
      <c r="B12" s="6" t="s">
        <v>101</v>
      </c>
      <c r="C12" s="7">
        <v>532.79999999999995</v>
      </c>
      <c r="D12" s="117"/>
      <c r="E12" s="7">
        <v>60</v>
      </c>
      <c r="F12" s="31" t="s">
        <v>142</v>
      </c>
      <c r="G12" s="107"/>
      <c r="H12" s="42"/>
      <c r="I12" s="51" t="s">
        <v>101</v>
      </c>
      <c r="J12" s="7"/>
      <c r="K12" s="42"/>
      <c r="L12" s="51" t="s">
        <v>101</v>
      </c>
      <c r="M12" s="7">
        <v>60</v>
      </c>
      <c r="N12" s="7"/>
      <c r="O12" s="42"/>
      <c r="P12" s="7">
        <v>1272</v>
      </c>
      <c r="T12" s="42"/>
      <c r="U12" s="66" t="s">
        <v>101</v>
      </c>
      <c r="V12" s="67"/>
      <c r="W12" s="66">
        <v>113</v>
      </c>
      <c r="X12" s="66">
        <v>360</v>
      </c>
      <c r="Y12" s="96"/>
      <c r="Z12" s="67">
        <v>100</v>
      </c>
      <c r="AA12" s="96"/>
      <c r="AB12" s="58"/>
      <c r="AC12" s="96"/>
    </row>
    <row r="13" spans="1:30" s="5" customFormat="1" ht="30" customHeight="1" x14ac:dyDescent="0.25">
      <c r="A13" s="16" t="s">
        <v>99</v>
      </c>
      <c r="B13" s="6" t="s">
        <v>102</v>
      </c>
      <c r="C13" s="7">
        <v>1348</v>
      </c>
      <c r="D13" s="117"/>
      <c r="E13" s="7">
        <v>109</v>
      </c>
      <c r="F13" s="32" t="s">
        <v>153</v>
      </c>
      <c r="G13" s="107"/>
      <c r="H13" s="42">
        <f>SUM(G11,D11)</f>
        <v>4495</v>
      </c>
      <c r="I13" s="51" t="s">
        <v>102</v>
      </c>
      <c r="J13" s="47">
        <v>723</v>
      </c>
      <c r="K13" s="42">
        <v>723</v>
      </c>
      <c r="L13" s="51" t="s">
        <v>102</v>
      </c>
      <c r="M13" s="47">
        <v>100</v>
      </c>
      <c r="N13" s="47">
        <v>9</v>
      </c>
      <c r="O13" s="42">
        <f>SUM(M11:N16)</f>
        <v>419</v>
      </c>
      <c r="P13" s="47">
        <v>3301</v>
      </c>
      <c r="T13" s="42">
        <f>SUM(P11:P16)</f>
        <v>12335</v>
      </c>
      <c r="U13" s="66" t="s">
        <v>102</v>
      </c>
      <c r="V13" s="66"/>
      <c r="W13" s="68">
        <v>1122</v>
      </c>
      <c r="X13" s="66">
        <v>223</v>
      </c>
      <c r="Y13" s="96"/>
      <c r="Z13" s="66">
        <v>589</v>
      </c>
      <c r="AA13" s="96"/>
      <c r="AC13" s="96"/>
      <c r="AD13" s="58"/>
    </row>
    <row r="14" spans="1:30" s="5" customFormat="1" ht="15" customHeight="1" x14ac:dyDescent="0.25">
      <c r="A14" s="16" t="s">
        <v>99</v>
      </c>
      <c r="B14" s="6" t="s">
        <v>103</v>
      </c>
      <c r="C14" s="7">
        <v>680</v>
      </c>
      <c r="D14" s="117"/>
      <c r="E14" s="7">
        <v>200</v>
      </c>
      <c r="F14" s="31" t="s">
        <v>142</v>
      </c>
      <c r="G14" s="107"/>
      <c r="H14" s="42"/>
      <c r="I14" s="51" t="s">
        <v>103</v>
      </c>
      <c r="J14" s="7"/>
      <c r="K14" s="42"/>
      <c r="L14" s="51" t="s">
        <v>103</v>
      </c>
      <c r="M14" s="7">
        <v>200</v>
      </c>
      <c r="N14" s="7"/>
      <c r="O14" s="42"/>
      <c r="P14" s="7">
        <v>1944</v>
      </c>
      <c r="T14" s="42"/>
      <c r="U14" s="66" t="s">
        <v>103</v>
      </c>
      <c r="V14" s="66"/>
      <c r="W14" s="66">
        <v>367</v>
      </c>
      <c r="X14" s="66">
        <v>45</v>
      </c>
      <c r="Y14" s="96"/>
      <c r="Z14" s="66">
        <v>135</v>
      </c>
      <c r="AA14" s="96"/>
      <c r="AC14" s="96"/>
    </row>
    <row r="15" spans="1:30" s="5" customFormat="1" ht="15" customHeight="1" x14ac:dyDescent="0.25">
      <c r="A15" s="16" t="s">
        <v>99</v>
      </c>
      <c r="B15" s="6" t="s">
        <v>104</v>
      </c>
      <c r="C15" s="7">
        <v>520</v>
      </c>
      <c r="D15" s="117"/>
      <c r="E15" s="7"/>
      <c r="F15" s="31"/>
      <c r="G15" s="107"/>
      <c r="H15" s="42"/>
      <c r="I15" s="51" t="s">
        <v>104</v>
      </c>
      <c r="J15" s="7"/>
      <c r="K15" s="42"/>
      <c r="L15" s="51" t="s">
        <v>104</v>
      </c>
      <c r="M15" s="7"/>
      <c r="N15" s="7"/>
      <c r="O15" s="42"/>
      <c r="P15" s="7">
        <v>3155</v>
      </c>
      <c r="T15" s="42"/>
      <c r="U15" s="66" t="s">
        <v>104</v>
      </c>
      <c r="V15" s="66">
        <v>0</v>
      </c>
      <c r="W15" s="66">
        <v>321</v>
      </c>
      <c r="X15" s="66">
        <v>450</v>
      </c>
      <c r="Y15" s="96"/>
      <c r="Z15" s="66">
        <v>401</v>
      </c>
      <c r="AA15" s="96"/>
      <c r="AC15" s="96"/>
    </row>
    <row r="16" spans="1:30" s="5" customFormat="1" ht="15" customHeight="1" x14ac:dyDescent="0.25">
      <c r="A16" s="16" t="s">
        <v>99</v>
      </c>
      <c r="B16" s="6" t="s">
        <v>105</v>
      </c>
      <c r="C16" s="7">
        <v>668.8</v>
      </c>
      <c r="D16" s="117"/>
      <c r="E16" s="7">
        <v>50</v>
      </c>
      <c r="F16" s="31"/>
      <c r="G16" s="108"/>
      <c r="H16" s="43"/>
      <c r="I16" s="51" t="s">
        <v>105</v>
      </c>
      <c r="J16" s="7"/>
      <c r="K16" s="43"/>
      <c r="L16" s="51" t="s">
        <v>105</v>
      </c>
      <c r="M16" s="7">
        <v>50</v>
      </c>
      <c r="N16" s="7"/>
      <c r="O16" s="43"/>
      <c r="P16" s="7">
        <v>2034</v>
      </c>
      <c r="T16" s="43"/>
      <c r="U16" s="66" t="s">
        <v>105</v>
      </c>
      <c r="V16" s="66">
        <v>0</v>
      </c>
      <c r="W16" s="66">
        <v>433</v>
      </c>
      <c r="X16" s="38"/>
      <c r="Y16" s="43"/>
      <c r="Z16" s="66">
        <v>392</v>
      </c>
      <c r="AA16" s="43"/>
      <c r="AC16" s="43"/>
    </row>
    <row r="17" spans="1:30" ht="15" customHeight="1" x14ac:dyDescent="0.25">
      <c r="A17" s="17" t="s">
        <v>47</v>
      </c>
      <c r="B17" s="6" t="s">
        <v>48</v>
      </c>
      <c r="C17" s="7">
        <v>560</v>
      </c>
      <c r="D17" s="109">
        <f>SUM(C17:C26)</f>
        <v>6320</v>
      </c>
      <c r="E17" s="7"/>
      <c r="F17" s="31"/>
      <c r="G17" s="45"/>
      <c r="H17" s="44">
        <f>SUM(F17:F25)</f>
        <v>0</v>
      </c>
      <c r="I17" s="51" t="s">
        <v>48</v>
      </c>
      <c r="J17" s="7"/>
      <c r="K17" s="44">
        <f>SUM(I17:I25)</f>
        <v>0</v>
      </c>
      <c r="L17" s="51" t="s">
        <v>48</v>
      </c>
      <c r="M17" s="7"/>
      <c r="N17" s="7"/>
      <c r="O17" s="44"/>
      <c r="P17" s="7">
        <v>695</v>
      </c>
      <c r="T17" s="44"/>
      <c r="U17" s="66" t="s">
        <v>48</v>
      </c>
      <c r="V17" s="38">
        <v>155</v>
      </c>
      <c r="W17" s="38">
        <v>260</v>
      </c>
      <c r="X17" s="38">
        <v>300</v>
      </c>
      <c r="Y17" s="44"/>
      <c r="Z17" s="38">
        <v>250</v>
      </c>
      <c r="AA17" s="44"/>
      <c r="AC17" s="44"/>
    </row>
    <row r="18" spans="1:30" ht="15" customHeight="1" x14ac:dyDescent="0.25">
      <c r="A18" s="17" t="s">
        <v>47</v>
      </c>
      <c r="B18" s="6" t="s">
        <v>49</v>
      </c>
      <c r="C18" s="7">
        <v>640</v>
      </c>
      <c r="D18" s="109"/>
      <c r="E18" s="7">
        <v>50</v>
      </c>
      <c r="F18" s="31" t="s">
        <v>146</v>
      </c>
      <c r="G18" s="109">
        <f>SUM(E17:E25)</f>
        <v>916</v>
      </c>
      <c r="H18" s="45"/>
      <c r="I18" s="51" t="s">
        <v>49</v>
      </c>
      <c r="J18" s="7"/>
      <c r="K18" s="45"/>
      <c r="L18" s="51" t="s">
        <v>49</v>
      </c>
      <c r="M18" s="7"/>
      <c r="N18" s="7"/>
      <c r="O18" s="45"/>
      <c r="P18" s="7">
        <v>2021</v>
      </c>
      <c r="T18" s="45"/>
      <c r="U18" s="66" t="s">
        <v>49</v>
      </c>
      <c r="V18" s="66">
        <v>133</v>
      </c>
      <c r="W18" s="66">
        <v>155</v>
      </c>
      <c r="X18" s="66">
        <v>0</v>
      </c>
      <c r="Y18" s="97">
        <v>5817</v>
      </c>
      <c r="Z18" s="66">
        <v>315</v>
      </c>
      <c r="AA18" s="97">
        <v>4908</v>
      </c>
      <c r="AC18" s="97">
        <f>SUM(AA18,Y18,T22,O22,H22)</f>
        <v>43278</v>
      </c>
    </row>
    <row r="19" spans="1:30" s="5" customFormat="1" ht="15" customHeight="1" x14ac:dyDescent="0.25">
      <c r="A19" s="17" t="s">
        <v>47</v>
      </c>
      <c r="B19" s="6" t="s">
        <v>50</v>
      </c>
      <c r="C19" s="7">
        <v>880</v>
      </c>
      <c r="D19" s="109"/>
      <c r="E19" s="7"/>
      <c r="F19" s="31"/>
      <c r="G19" s="109"/>
      <c r="H19" s="45"/>
      <c r="I19" s="51" t="s">
        <v>50</v>
      </c>
      <c r="J19" s="7"/>
      <c r="K19" s="45"/>
      <c r="L19" s="51" t="s">
        <v>50</v>
      </c>
      <c r="M19" s="7"/>
      <c r="N19" s="7"/>
      <c r="O19" s="45"/>
      <c r="P19" s="7">
        <v>2668</v>
      </c>
      <c r="T19" s="45"/>
      <c r="U19" s="66" t="s">
        <v>50</v>
      </c>
      <c r="V19" s="66">
        <v>50</v>
      </c>
      <c r="W19" s="66">
        <v>328</v>
      </c>
      <c r="X19" s="38"/>
      <c r="Y19" s="97"/>
      <c r="Z19" s="66">
        <v>926</v>
      </c>
      <c r="AA19" s="97"/>
      <c r="AC19" s="97"/>
    </row>
    <row r="20" spans="1:30" s="5" customFormat="1" ht="15" customHeight="1" x14ac:dyDescent="0.25">
      <c r="A20" s="17" t="s">
        <v>47</v>
      </c>
      <c r="B20" s="6" t="s">
        <v>65</v>
      </c>
      <c r="C20" s="7">
        <v>640</v>
      </c>
      <c r="D20" s="109"/>
      <c r="E20" s="7"/>
      <c r="F20" s="31"/>
      <c r="G20" s="109"/>
      <c r="H20" s="45"/>
      <c r="I20" s="51" t="s">
        <v>65</v>
      </c>
      <c r="J20" s="7"/>
      <c r="K20" s="45"/>
      <c r="L20" s="51" t="s">
        <v>65</v>
      </c>
      <c r="M20" s="7"/>
      <c r="N20" s="7"/>
      <c r="O20" s="45"/>
      <c r="P20" s="7">
        <v>2437</v>
      </c>
      <c r="T20" s="45"/>
      <c r="U20" s="66" t="s">
        <v>65</v>
      </c>
      <c r="V20" s="38"/>
      <c r="W20" s="38">
        <v>455</v>
      </c>
      <c r="X20" s="38">
        <v>158</v>
      </c>
      <c r="Y20" s="97"/>
      <c r="Z20" s="38">
        <v>203</v>
      </c>
      <c r="AA20" s="97"/>
      <c r="AC20" s="97"/>
    </row>
    <row r="21" spans="1:30" s="5" customFormat="1" ht="30" customHeight="1" x14ac:dyDescent="0.25">
      <c r="A21" s="17" t="s">
        <v>47</v>
      </c>
      <c r="B21" s="6" t="s">
        <v>66</v>
      </c>
      <c r="C21" s="7">
        <v>560</v>
      </c>
      <c r="D21" s="109"/>
      <c r="E21" s="7">
        <v>120</v>
      </c>
      <c r="F21" s="32" t="s">
        <v>161</v>
      </c>
      <c r="G21" s="109"/>
      <c r="H21" s="45"/>
      <c r="I21" s="51" t="s">
        <v>66</v>
      </c>
      <c r="J21" s="7"/>
      <c r="K21" s="45"/>
      <c r="L21" s="51" t="s">
        <v>66</v>
      </c>
      <c r="M21" s="7">
        <v>60</v>
      </c>
      <c r="N21" s="7">
        <v>60</v>
      </c>
      <c r="O21" s="45"/>
      <c r="P21" s="7">
        <v>2727</v>
      </c>
      <c r="T21" s="45"/>
      <c r="U21" s="66" t="s">
        <v>66</v>
      </c>
      <c r="V21" s="38"/>
      <c r="W21" s="38">
        <v>258</v>
      </c>
      <c r="X21" s="38">
        <v>145</v>
      </c>
      <c r="Y21" s="97"/>
      <c r="Z21" s="38">
        <v>570</v>
      </c>
      <c r="AA21" s="97"/>
      <c r="AB21" s="58"/>
      <c r="AC21" s="97"/>
    </row>
    <row r="22" spans="1:30" s="5" customFormat="1" ht="60" customHeight="1" x14ac:dyDescent="0.25">
      <c r="A22" s="17" t="s">
        <v>47</v>
      </c>
      <c r="B22" s="6" t="s">
        <v>67</v>
      </c>
      <c r="C22" s="7">
        <v>560</v>
      </c>
      <c r="D22" s="109"/>
      <c r="E22" s="7">
        <v>281</v>
      </c>
      <c r="F22" s="32" t="s">
        <v>150</v>
      </c>
      <c r="G22" s="109"/>
      <c r="H22" s="45">
        <f>SUM(G18,D17)</f>
        <v>7236</v>
      </c>
      <c r="I22" s="51" t="s">
        <v>67</v>
      </c>
      <c r="J22" s="7"/>
      <c r="K22" s="45">
        <f>SUM(J18,G17)</f>
        <v>0</v>
      </c>
      <c r="L22" s="51" t="s">
        <v>67</v>
      </c>
      <c r="M22" s="7">
        <v>50</v>
      </c>
      <c r="N22" s="7">
        <v>31</v>
      </c>
      <c r="O22" s="45">
        <f>SUM(M17:N26)</f>
        <v>466</v>
      </c>
      <c r="P22" s="7">
        <v>5663</v>
      </c>
      <c r="T22" s="45">
        <f>SUM(P17:P26)</f>
        <v>24851</v>
      </c>
      <c r="U22" s="66" t="s">
        <v>67</v>
      </c>
      <c r="V22" s="66">
        <v>126</v>
      </c>
      <c r="W22" s="66">
        <v>300</v>
      </c>
      <c r="X22" s="66">
        <v>430</v>
      </c>
      <c r="Y22" s="97"/>
      <c r="Z22" s="66">
        <v>756</v>
      </c>
      <c r="AA22" s="97"/>
      <c r="AC22" s="97"/>
      <c r="AD22" s="58"/>
    </row>
    <row r="23" spans="1:30" s="5" customFormat="1" ht="15" customHeight="1" x14ac:dyDescent="0.25">
      <c r="A23" s="17" t="s">
        <v>47</v>
      </c>
      <c r="B23" s="6" t="s">
        <v>68</v>
      </c>
      <c r="C23" s="7">
        <v>720</v>
      </c>
      <c r="D23" s="109"/>
      <c r="E23" s="7"/>
      <c r="F23" s="31"/>
      <c r="G23" s="109"/>
      <c r="H23" s="45"/>
      <c r="I23" s="51" t="s">
        <v>68</v>
      </c>
      <c r="J23" s="7"/>
      <c r="K23" s="45"/>
      <c r="L23" s="51" t="s">
        <v>68</v>
      </c>
      <c r="M23" s="7"/>
      <c r="N23" s="7"/>
      <c r="O23" s="45"/>
      <c r="P23" s="7">
        <v>2436</v>
      </c>
      <c r="T23" s="45"/>
      <c r="U23" s="66" t="s">
        <v>68</v>
      </c>
      <c r="V23" s="66">
        <v>104</v>
      </c>
      <c r="W23" s="66">
        <v>374</v>
      </c>
      <c r="X23" s="66">
        <v>0</v>
      </c>
      <c r="Y23" s="97"/>
      <c r="Z23" s="66">
        <v>535</v>
      </c>
      <c r="AA23" s="97"/>
      <c r="AC23" s="97"/>
    </row>
    <row r="24" spans="1:30" s="5" customFormat="1" ht="45" customHeight="1" x14ac:dyDescent="0.25">
      <c r="A24" s="17" t="s">
        <v>47</v>
      </c>
      <c r="B24" s="6" t="s">
        <v>69</v>
      </c>
      <c r="C24" s="7">
        <v>800</v>
      </c>
      <c r="D24" s="109"/>
      <c r="E24" s="7">
        <v>450</v>
      </c>
      <c r="F24" s="32" t="s">
        <v>151</v>
      </c>
      <c r="G24" s="109"/>
      <c r="H24" s="45"/>
      <c r="I24" s="51" t="s">
        <v>69</v>
      </c>
      <c r="J24" s="7"/>
      <c r="K24" s="45"/>
      <c r="L24" s="51" t="s">
        <v>69</v>
      </c>
      <c r="M24" s="7">
        <v>150</v>
      </c>
      <c r="N24" s="7">
        <v>100</v>
      </c>
      <c r="O24" s="45"/>
      <c r="P24" s="7">
        <v>3615</v>
      </c>
      <c r="T24" s="45"/>
      <c r="U24" s="66" t="s">
        <v>69</v>
      </c>
      <c r="V24" s="66">
        <v>331</v>
      </c>
      <c r="W24" s="66">
        <v>829</v>
      </c>
      <c r="X24" s="66">
        <v>338</v>
      </c>
      <c r="Y24" s="97"/>
      <c r="Z24" s="66">
        <v>703</v>
      </c>
      <c r="AA24" s="97"/>
      <c r="AC24" s="97"/>
    </row>
    <row r="25" spans="1:30" s="5" customFormat="1" ht="15" customHeight="1" x14ac:dyDescent="0.25">
      <c r="A25" s="17" t="s">
        <v>47</v>
      </c>
      <c r="B25" s="6" t="s">
        <v>70</v>
      </c>
      <c r="C25" s="7">
        <v>480</v>
      </c>
      <c r="D25" s="109"/>
      <c r="E25" s="7">
        <v>15</v>
      </c>
      <c r="F25" s="31" t="s">
        <v>152</v>
      </c>
      <c r="G25" s="109"/>
      <c r="H25" s="45"/>
      <c r="I25" s="51" t="s">
        <v>70</v>
      </c>
      <c r="J25" s="7"/>
      <c r="K25" s="45"/>
      <c r="L25" s="51" t="s">
        <v>70</v>
      </c>
      <c r="M25" s="7"/>
      <c r="N25" s="7">
        <v>15</v>
      </c>
      <c r="O25" s="45"/>
      <c r="P25" s="7">
        <v>1986</v>
      </c>
      <c r="T25" s="45"/>
      <c r="U25" s="66" t="s">
        <v>70</v>
      </c>
      <c r="V25" s="66">
        <v>137</v>
      </c>
      <c r="W25" s="66">
        <v>271</v>
      </c>
      <c r="X25" s="38"/>
      <c r="Y25" s="45"/>
      <c r="Z25" s="66">
        <v>439</v>
      </c>
      <c r="AA25" s="45"/>
      <c r="AC25" s="45"/>
    </row>
    <row r="26" spans="1:30" s="5" customFormat="1" ht="15" customHeight="1" x14ac:dyDescent="0.25">
      <c r="A26" s="17" t="s">
        <v>47</v>
      </c>
      <c r="B26" s="6" t="s">
        <v>71</v>
      </c>
      <c r="C26" s="7">
        <v>480</v>
      </c>
      <c r="D26" s="109"/>
      <c r="E26" s="7"/>
      <c r="F26" s="31"/>
      <c r="G26" s="110"/>
      <c r="H26" s="46"/>
      <c r="I26" s="51" t="s">
        <v>71</v>
      </c>
      <c r="J26" s="7"/>
      <c r="K26" s="46"/>
      <c r="L26" s="51" t="s">
        <v>71</v>
      </c>
      <c r="M26" s="7"/>
      <c r="N26" s="7"/>
      <c r="O26" s="46"/>
      <c r="P26" s="7">
        <v>603</v>
      </c>
      <c r="T26" s="46"/>
      <c r="U26" s="66" t="s">
        <v>71</v>
      </c>
      <c r="V26" s="66">
        <v>48</v>
      </c>
      <c r="W26" s="66">
        <v>132</v>
      </c>
      <c r="X26" s="38"/>
      <c r="Y26" s="46"/>
      <c r="Z26" s="66">
        <v>211</v>
      </c>
      <c r="AA26" s="46"/>
      <c r="AC26" s="46"/>
    </row>
    <row r="27" spans="1:30" s="5" customFormat="1" ht="15" customHeight="1" x14ac:dyDescent="0.25">
      <c r="A27" s="18" t="s">
        <v>2</v>
      </c>
      <c r="B27" s="6" t="s">
        <v>3</v>
      </c>
      <c r="C27" s="7">
        <v>513</v>
      </c>
      <c r="D27" s="111">
        <f>SUM(C27:C43)</f>
        <v>5491.1097721673605</v>
      </c>
      <c r="E27" s="7"/>
      <c r="F27" s="31"/>
      <c r="G27" s="98">
        <f>SUBTOTAL(9,E32:E43)</f>
        <v>445</v>
      </c>
      <c r="H27" s="98">
        <v>5936.1097721673596</v>
      </c>
      <c r="I27" s="51" t="s">
        <v>3</v>
      </c>
      <c r="J27" s="7"/>
      <c r="K27" s="98">
        <v>420</v>
      </c>
      <c r="L27" s="51" t="s">
        <v>3</v>
      </c>
      <c r="M27" s="7"/>
      <c r="N27" s="7"/>
      <c r="O27" s="98">
        <f>SUM(M27:N42)</f>
        <v>245</v>
      </c>
      <c r="P27" s="7">
        <v>1499</v>
      </c>
      <c r="T27" s="98">
        <v>29834</v>
      </c>
      <c r="U27" s="66" t="s">
        <v>3</v>
      </c>
      <c r="V27" s="66">
        <v>11</v>
      </c>
      <c r="W27" s="66">
        <v>258</v>
      </c>
      <c r="X27" s="66"/>
      <c r="Y27" s="98">
        <v>7446</v>
      </c>
      <c r="Z27" s="66">
        <v>330</v>
      </c>
      <c r="AA27" s="98">
        <f>SUM(Z27:Z43)</f>
        <v>4869</v>
      </c>
      <c r="AC27" s="98">
        <f>SUM(AA27,Y27,T27,O27,K27,H27)</f>
        <v>48750.109772167358</v>
      </c>
    </row>
    <row r="28" spans="1:30" s="5" customFormat="1" ht="15" customHeight="1" x14ac:dyDescent="0.25">
      <c r="A28" s="18" t="s">
        <v>2</v>
      </c>
      <c r="B28" s="6" t="s">
        <v>4</v>
      </c>
      <c r="C28" s="7">
        <v>522</v>
      </c>
      <c r="D28" s="111"/>
      <c r="E28" s="7"/>
      <c r="F28" s="31"/>
      <c r="G28" s="98"/>
      <c r="H28" s="98"/>
      <c r="I28" s="53" t="s">
        <v>4</v>
      </c>
      <c r="J28" s="7"/>
      <c r="K28" s="98"/>
      <c r="L28" s="53" t="s">
        <v>4</v>
      </c>
      <c r="M28" s="7"/>
      <c r="N28" s="7"/>
      <c r="O28" s="98"/>
      <c r="P28" s="7">
        <v>2572</v>
      </c>
      <c r="T28" s="98"/>
      <c r="U28" s="69" t="s">
        <v>4</v>
      </c>
      <c r="V28" s="66">
        <v>0</v>
      </c>
      <c r="W28" s="66">
        <v>255</v>
      </c>
      <c r="X28" s="66">
        <v>1076</v>
      </c>
      <c r="Y28" s="98"/>
      <c r="Z28" s="66">
        <v>180</v>
      </c>
      <c r="AA28" s="98"/>
      <c r="AC28" s="98"/>
    </row>
    <row r="29" spans="1:30" ht="15" customHeight="1" x14ac:dyDescent="0.25">
      <c r="A29" s="18" t="s">
        <v>2</v>
      </c>
      <c r="B29" s="6" t="s">
        <v>7</v>
      </c>
      <c r="C29" s="7">
        <v>846</v>
      </c>
      <c r="D29" s="111"/>
      <c r="E29" s="7"/>
      <c r="F29" s="31"/>
      <c r="G29" s="98"/>
      <c r="H29" s="98"/>
      <c r="I29" s="51" t="s">
        <v>7</v>
      </c>
      <c r="J29" s="7">
        <v>420</v>
      </c>
      <c r="K29" s="98"/>
      <c r="L29" s="51" t="s">
        <v>7</v>
      </c>
      <c r="M29" s="7">
        <v>50</v>
      </c>
      <c r="N29" s="7"/>
      <c r="O29" s="98"/>
      <c r="P29" s="7">
        <v>3519</v>
      </c>
      <c r="T29" s="98"/>
      <c r="U29" s="66" t="s">
        <v>7</v>
      </c>
      <c r="V29" s="66">
        <v>0</v>
      </c>
      <c r="W29" s="66">
        <v>292</v>
      </c>
      <c r="X29" s="66">
        <v>587</v>
      </c>
      <c r="Y29" s="98"/>
      <c r="Z29" s="66">
        <v>465</v>
      </c>
      <c r="AA29" s="98"/>
      <c r="AC29" s="98"/>
    </row>
    <row r="30" spans="1:30" ht="15" customHeight="1" x14ac:dyDescent="0.25">
      <c r="A30" s="18" t="s">
        <v>2</v>
      </c>
      <c r="B30" s="6" t="s">
        <v>9</v>
      </c>
      <c r="C30" s="7">
        <v>248.14976934307734</v>
      </c>
      <c r="D30" s="111"/>
      <c r="E30" s="7"/>
      <c r="F30" s="31"/>
      <c r="G30" s="98"/>
      <c r="H30" s="98"/>
      <c r="I30" s="51" t="s">
        <v>9</v>
      </c>
      <c r="J30" s="7"/>
      <c r="K30" s="98"/>
      <c r="L30" s="51" t="s">
        <v>9</v>
      </c>
      <c r="M30" s="7"/>
      <c r="N30" s="7"/>
      <c r="O30" s="98"/>
      <c r="P30" s="7">
        <v>1515</v>
      </c>
      <c r="T30" s="98"/>
      <c r="U30" s="66" t="s">
        <v>9</v>
      </c>
      <c r="V30" s="38"/>
      <c r="W30" s="38">
        <v>59</v>
      </c>
      <c r="X30" s="38">
        <v>198</v>
      </c>
      <c r="Y30" s="98"/>
      <c r="Z30" s="38">
        <v>206</v>
      </c>
      <c r="AA30" s="98"/>
      <c r="AC30" s="98"/>
    </row>
    <row r="31" spans="1:30" ht="15" customHeight="1" x14ac:dyDescent="0.25">
      <c r="A31" s="18" t="s">
        <v>2</v>
      </c>
      <c r="B31" s="6" t="s">
        <v>10</v>
      </c>
      <c r="C31" s="7">
        <v>245</v>
      </c>
      <c r="D31" s="111"/>
      <c r="E31" s="7"/>
      <c r="F31" s="31"/>
      <c r="G31" s="98"/>
      <c r="H31" s="98"/>
      <c r="I31" s="51" t="s">
        <v>10</v>
      </c>
      <c r="J31" s="7"/>
      <c r="K31" s="98"/>
      <c r="L31" s="51" t="s">
        <v>10</v>
      </c>
      <c r="M31" s="7"/>
      <c r="N31" s="7"/>
      <c r="O31" s="98"/>
      <c r="P31" s="7">
        <v>1294</v>
      </c>
      <c r="T31" s="98"/>
      <c r="U31" s="66" t="s">
        <v>10</v>
      </c>
      <c r="V31" s="38"/>
      <c r="W31" s="38">
        <v>73</v>
      </c>
      <c r="X31" s="38">
        <v>150</v>
      </c>
      <c r="Y31" s="98"/>
      <c r="Z31" s="38">
        <v>203</v>
      </c>
      <c r="AA31" s="98"/>
      <c r="AC31" s="98"/>
    </row>
    <row r="32" spans="1:30" ht="15" customHeight="1" x14ac:dyDescent="0.25">
      <c r="A32" s="18" t="s">
        <v>2</v>
      </c>
      <c r="B32" s="6" t="s">
        <v>11</v>
      </c>
      <c r="C32" s="7">
        <v>445.50878696192632</v>
      </c>
      <c r="D32" s="111"/>
      <c r="E32" s="7">
        <v>95</v>
      </c>
      <c r="F32" s="31"/>
      <c r="G32" s="98"/>
      <c r="H32" s="98"/>
      <c r="I32" s="51" t="s">
        <v>11</v>
      </c>
      <c r="J32" s="7"/>
      <c r="K32" s="98"/>
      <c r="L32" s="51" t="s">
        <v>11</v>
      </c>
      <c r="M32" s="7"/>
      <c r="N32" s="7">
        <v>95</v>
      </c>
      <c r="O32" s="98"/>
      <c r="P32" s="7">
        <v>4141</v>
      </c>
      <c r="T32" s="98"/>
      <c r="U32" s="66" t="s">
        <v>11</v>
      </c>
      <c r="V32" s="38"/>
      <c r="W32" s="66">
        <v>275</v>
      </c>
      <c r="X32" s="66">
        <v>40</v>
      </c>
      <c r="Y32" s="98"/>
      <c r="Z32" s="38">
        <v>1017</v>
      </c>
      <c r="AA32" s="98"/>
      <c r="AC32" s="98"/>
    </row>
    <row r="33" spans="1:30" ht="15" customHeight="1" x14ac:dyDescent="0.25">
      <c r="A33" s="18" t="s">
        <v>2</v>
      </c>
      <c r="B33" s="6" t="s">
        <v>12</v>
      </c>
      <c r="C33" s="7">
        <v>137</v>
      </c>
      <c r="D33" s="111"/>
      <c r="E33" s="7"/>
      <c r="F33" s="31"/>
      <c r="G33" s="98"/>
      <c r="H33" s="98"/>
      <c r="I33" s="51" t="s">
        <v>12</v>
      </c>
      <c r="J33" s="7"/>
      <c r="K33" s="98"/>
      <c r="L33" s="51" t="s">
        <v>12</v>
      </c>
      <c r="M33" s="7"/>
      <c r="N33" s="7"/>
      <c r="O33" s="98"/>
      <c r="P33" s="7">
        <v>996</v>
      </c>
      <c r="T33" s="98"/>
      <c r="U33" s="66" t="s">
        <v>12</v>
      </c>
      <c r="V33" s="66">
        <v>0</v>
      </c>
      <c r="W33" s="66">
        <v>61</v>
      </c>
      <c r="X33" s="66">
        <v>0</v>
      </c>
      <c r="Y33" s="98"/>
      <c r="Z33" s="66">
        <v>243</v>
      </c>
      <c r="AA33" s="98"/>
      <c r="AC33" s="98"/>
    </row>
    <row r="34" spans="1:30" ht="15" customHeight="1" x14ac:dyDescent="0.25">
      <c r="A34" s="18" t="s">
        <v>2</v>
      </c>
      <c r="B34" s="6" t="s">
        <v>13</v>
      </c>
      <c r="C34" s="7">
        <v>868.18373013304176</v>
      </c>
      <c r="D34" s="111"/>
      <c r="E34" s="7"/>
      <c r="F34" s="31"/>
      <c r="G34" s="98"/>
      <c r="H34" s="98"/>
      <c r="I34" s="51" t="s">
        <v>13</v>
      </c>
      <c r="J34" s="7"/>
      <c r="K34" s="98"/>
      <c r="L34" s="51" t="s">
        <v>13</v>
      </c>
      <c r="M34" s="7"/>
      <c r="N34" s="7"/>
      <c r="O34" s="98"/>
      <c r="P34" s="7">
        <v>5670</v>
      </c>
      <c r="T34" s="98"/>
      <c r="U34" s="66" t="s">
        <v>13</v>
      </c>
      <c r="V34" s="66">
        <v>0</v>
      </c>
      <c r="W34" s="66">
        <v>738</v>
      </c>
      <c r="X34" s="38"/>
      <c r="Y34" s="98"/>
      <c r="Z34" s="66">
        <v>600</v>
      </c>
      <c r="AA34" s="98"/>
      <c r="AC34" s="98"/>
    </row>
    <row r="35" spans="1:30" ht="16.149999999999999" customHeight="1" x14ac:dyDescent="0.25">
      <c r="A35" s="18" t="s">
        <v>2</v>
      </c>
      <c r="B35" s="6" t="s">
        <v>17</v>
      </c>
      <c r="C35" s="7">
        <v>176.82025351932461</v>
      </c>
      <c r="D35" s="111"/>
      <c r="E35" s="7"/>
      <c r="F35" s="31"/>
      <c r="G35" s="98"/>
      <c r="H35" s="98"/>
      <c r="I35" s="51" t="s">
        <v>17</v>
      </c>
      <c r="J35" s="7"/>
      <c r="K35" s="98"/>
      <c r="L35" s="51" t="s">
        <v>17</v>
      </c>
      <c r="M35" s="7"/>
      <c r="N35" s="7"/>
      <c r="O35" s="98"/>
      <c r="P35" s="7">
        <v>241</v>
      </c>
      <c r="T35" s="98"/>
      <c r="U35" s="66" t="s">
        <v>17</v>
      </c>
      <c r="V35" s="38"/>
      <c r="W35" s="38">
        <v>50</v>
      </c>
      <c r="X35" s="38">
        <v>150</v>
      </c>
      <c r="Y35" s="98"/>
      <c r="Z35" s="38">
        <v>30</v>
      </c>
      <c r="AA35" s="98"/>
      <c r="AC35" s="98"/>
      <c r="AD35" s="119"/>
    </row>
    <row r="36" spans="1:30" ht="15" customHeight="1" x14ac:dyDescent="0.25">
      <c r="A36" s="18" t="s">
        <v>2</v>
      </c>
      <c r="B36" s="6" t="s">
        <v>18</v>
      </c>
      <c r="C36" s="7">
        <v>189.39702704364365</v>
      </c>
      <c r="D36" s="111"/>
      <c r="E36" s="7"/>
      <c r="F36" s="31"/>
      <c r="G36" s="98"/>
      <c r="H36" s="98"/>
      <c r="I36" s="51" t="s">
        <v>18</v>
      </c>
      <c r="J36" s="7"/>
      <c r="K36" s="98"/>
      <c r="L36" s="51" t="s">
        <v>18</v>
      </c>
      <c r="M36" s="7"/>
      <c r="N36" s="7"/>
      <c r="O36" s="98"/>
      <c r="P36" s="7">
        <v>1084</v>
      </c>
      <c r="T36" s="98"/>
      <c r="U36" s="66" t="s">
        <v>18</v>
      </c>
      <c r="V36" s="66">
        <v>0</v>
      </c>
      <c r="W36" s="66">
        <v>62</v>
      </c>
      <c r="X36" s="66">
        <v>267</v>
      </c>
      <c r="Y36" s="98"/>
      <c r="Z36" s="66">
        <v>300</v>
      </c>
      <c r="AA36" s="98"/>
      <c r="AC36" s="98"/>
    </row>
    <row r="37" spans="1:30" ht="15" customHeight="1" x14ac:dyDescent="0.25">
      <c r="A37" s="18" t="s">
        <v>2</v>
      </c>
      <c r="B37" s="6" t="s">
        <v>19</v>
      </c>
      <c r="C37" s="7">
        <v>150.27765612226312</v>
      </c>
      <c r="D37" s="111"/>
      <c r="E37" s="7"/>
      <c r="F37" s="31"/>
      <c r="G37" s="98"/>
      <c r="H37" s="98"/>
      <c r="I37" s="51" t="s">
        <v>19</v>
      </c>
      <c r="J37" s="7"/>
      <c r="K37" s="98"/>
      <c r="L37" s="51" t="s">
        <v>19</v>
      </c>
      <c r="M37" s="7"/>
      <c r="N37" s="7"/>
      <c r="O37" s="98"/>
      <c r="P37" s="7">
        <v>324</v>
      </c>
      <c r="T37" s="98"/>
      <c r="U37" s="66" t="s">
        <v>19</v>
      </c>
      <c r="V37" s="66">
        <v>0</v>
      </c>
      <c r="W37" s="66">
        <v>50</v>
      </c>
      <c r="X37" s="66">
        <v>635</v>
      </c>
      <c r="Y37" s="98"/>
      <c r="Z37" s="66">
        <v>45</v>
      </c>
      <c r="AA37" s="98"/>
      <c r="AC37" s="98"/>
    </row>
    <row r="38" spans="1:30" ht="17.45" customHeight="1" x14ac:dyDescent="0.25">
      <c r="A38" s="18" t="s">
        <v>2</v>
      </c>
      <c r="B38" s="6" t="s">
        <v>52</v>
      </c>
      <c r="C38" s="7">
        <v>190.06746182712422</v>
      </c>
      <c r="D38" s="111"/>
      <c r="E38" s="7"/>
      <c r="F38" s="31"/>
      <c r="G38" s="98"/>
      <c r="H38" s="98"/>
      <c r="I38" s="51" t="s">
        <v>52</v>
      </c>
      <c r="J38" s="7"/>
      <c r="K38" s="98"/>
      <c r="L38" s="51" t="s">
        <v>52</v>
      </c>
      <c r="M38" s="7"/>
      <c r="N38" s="7"/>
      <c r="O38" s="98"/>
      <c r="P38" s="7">
        <v>735</v>
      </c>
      <c r="T38" s="98"/>
      <c r="U38" s="66" t="s">
        <v>52</v>
      </c>
      <c r="V38" s="38"/>
      <c r="W38" s="66">
        <v>65</v>
      </c>
      <c r="X38" s="66">
        <v>295</v>
      </c>
      <c r="Y38" s="98"/>
      <c r="Z38" s="38">
        <v>180</v>
      </c>
      <c r="AA38" s="98"/>
      <c r="AC38" s="98"/>
    </row>
    <row r="39" spans="1:30" ht="15" customHeight="1" x14ac:dyDescent="0.25">
      <c r="A39" s="18" t="s">
        <v>2</v>
      </c>
      <c r="B39" s="6" t="s">
        <v>28</v>
      </c>
      <c r="C39" s="7">
        <v>144.61255103040295</v>
      </c>
      <c r="D39" s="111"/>
      <c r="E39" s="31">
        <v>100</v>
      </c>
      <c r="F39" s="31" t="s">
        <v>142</v>
      </c>
      <c r="G39" s="98"/>
      <c r="H39" s="98"/>
      <c r="I39" s="51" t="s">
        <v>28</v>
      </c>
      <c r="J39" s="31"/>
      <c r="K39" s="98"/>
      <c r="L39" s="51" t="s">
        <v>28</v>
      </c>
      <c r="M39" s="31">
        <v>100</v>
      </c>
      <c r="N39" s="31"/>
      <c r="O39" s="98"/>
      <c r="P39" s="31">
        <v>1151</v>
      </c>
      <c r="T39" s="98"/>
      <c r="U39" s="66" t="s">
        <v>28</v>
      </c>
      <c r="V39" s="70"/>
      <c r="W39" s="70">
        <v>89</v>
      </c>
      <c r="X39" s="70"/>
      <c r="Y39" s="98"/>
      <c r="Z39" s="70">
        <v>100</v>
      </c>
      <c r="AA39" s="98"/>
      <c r="AC39" s="98"/>
    </row>
    <row r="40" spans="1:30" ht="17.45" customHeight="1" x14ac:dyDescent="0.25">
      <c r="A40" s="18" t="s">
        <v>2</v>
      </c>
      <c r="B40" s="6" t="s">
        <v>51</v>
      </c>
      <c r="C40" s="7">
        <v>160.57028707930124</v>
      </c>
      <c r="D40" s="111"/>
      <c r="E40" s="30">
        <v>50</v>
      </c>
      <c r="F40" s="31" t="s">
        <v>145</v>
      </c>
      <c r="G40" s="98"/>
      <c r="H40" s="98"/>
      <c r="I40" s="51" t="s">
        <v>51</v>
      </c>
      <c r="J40" s="30"/>
      <c r="K40" s="98"/>
      <c r="L40" s="51" t="s">
        <v>51</v>
      </c>
      <c r="M40" s="30"/>
      <c r="N40" s="30"/>
      <c r="O40" s="98"/>
      <c r="P40" s="30">
        <v>1289</v>
      </c>
      <c r="T40" s="98"/>
      <c r="U40" s="66" t="s">
        <v>51</v>
      </c>
      <c r="V40" s="71"/>
      <c r="W40" s="71">
        <v>117</v>
      </c>
      <c r="X40" s="71">
        <v>666</v>
      </c>
      <c r="Y40" s="98"/>
      <c r="Z40" s="71">
        <v>150</v>
      </c>
      <c r="AA40" s="98"/>
      <c r="AC40" s="98"/>
    </row>
    <row r="41" spans="1:30" ht="15" customHeight="1" x14ac:dyDescent="0.25">
      <c r="A41" s="18" t="s">
        <v>2</v>
      </c>
      <c r="B41" s="6" t="s">
        <v>40</v>
      </c>
      <c r="C41" s="7">
        <v>255</v>
      </c>
      <c r="D41" s="111"/>
      <c r="E41" s="7"/>
      <c r="F41" s="31"/>
      <c r="G41" s="98"/>
      <c r="H41" s="98"/>
      <c r="I41" s="51" t="s">
        <v>40</v>
      </c>
      <c r="J41" s="7"/>
      <c r="K41" s="98"/>
      <c r="L41" s="51" t="s">
        <v>40</v>
      </c>
      <c r="M41" s="7"/>
      <c r="N41" s="7"/>
      <c r="O41" s="98"/>
      <c r="P41" s="7">
        <v>706</v>
      </c>
      <c r="T41" s="98"/>
      <c r="U41" s="66" t="s">
        <v>40</v>
      </c>
      <c r="V41" s="38"/>
      <c r="W41" s="66">
        <v>75</v>
      </c>
      <c r="X41" s="66">
        <v>410</v>
      </c>
      <c r="Y41" s="98"/>
      <c r="Z41" s="38">
        <v>150</v>
      </c>
      <c r="AA41" s="98"/>
      <c r="AC41" s="98"/>
    </row>
    <row r="42" spans="1:30" ht="15" customHeight="1" x14ac:dyDescent="0.25">
      <c r="A42" s="18" t="s">
        <v>2</v>
      </c>
      <c r="B42" s="6" t="s">
        <v>134</v>
      </c>
      <c r="C42" s="7">
        <v>120</v>
      </c>
      <c r="D42" s="111"/>
      <c r="E42" s="7"/>
      <c r="F42" s="31"/>
      <c r="G42" s="98"/>
      <c r="H42" s="98"/>
      <c r="I42" s="51" t="s">
        <v>134</v>
      </c>
      <c r="J42" s="7"/>
      <c r="K42" s="98"/>
      <c r="L42" s="51" t="s">
        <v>134</v>
      </c>
      <c r="M42" s="7"/>
      <c r="N42" s="7"/>
      <c r="O42" s="98"/>
      <c r="P42" s="7">
        <v>696</v>
      </c>
      <c r="T42" s="98"/>
      <c r="U42" s="66" t="s">
        <v>134</v>
      </c>
      <c r="V42" s="38"/>
      <c r="W42" s="66">
        <v>180</v>
      </c>
      <c r="X42" s="66">
        <v>100</v>
      </c>
      <c r="Y42" s="98"/>
      <c r="Z42" s="38">
        <v>150</v>
      </c>
      <c r="AA42" s="98"/>
      <c r="AC42" s="98"/>
    </row>
    <row r="43" spans="1:30" ht="30" customHeight="1" x14ac:dyDescent="0.25">
      <c r="A43" s="18" t="s">
        <v>2</v>
      </c>
      <c r="B43" s="6" t="s">
        <v>114</v>
      </c>
      <c r="C43" s="7">
        <v>279.52224910725556</v>
      </c>
      <c r="D43" s="111"/>
      <c r="E43" s="7">
        <v>200</v>
      </c>
      <c r="F43" s="32" t="s">
        <v>154</v>
      </c>
      <c r="G43" s="98"/>
      <c r="H43" s="98"/>
      <c r="I43" s="51" t="s">
        <v>114</v>
      </c>
      <c r="J43" s="7"/>
      <c r="K43" s="98"/>
      <c r="L43" s="51" t="s">
        <v>114</v>
      </c>
      <c r="M43" s="7"/>
      <c r="N43" s="7"/>
      <c r="O43" s="98"/>
      <c r="P43" s="7">
        <v>2402</v>
      </c>
      <c r="T43" s="98"/>
      <c r="U43" s="66" t="s">
        <v>114</v>
      </c>
      <c r="V43" s="66">
        <v>0</v>
      </c>
      <c r="W43" s="66">
        <v>162</v>
      </c>
      <c r="X43" s="38"/>
      <c r="Y43" s="98"/>
      <c r="Z43" s="66">
        <v>520</v>
      </c>
      <c r="AA43" s="98"/>
      <c r="AC43" s="98"/>
    </row>
    <row r="44" spans="1:30" ht="15" customHeight="1" x14ac:dyDescent="0.25">
      <c r="A44" s="19" t="s">
        <v>20</v>
      </c>
      <c r="B44" s="6" t="s">
        <v>21</v>
      </c>
      <c r="C44" s="7">
        <v>99.038844838789643</v>
      </c>
      <c r="D44" s="112">
        <f>SUM(C44:C62)</f>
        <v>5807.5985789279348</v>
      </c>
      <c r="E44" s="7"/>
      <c r="F44" s="31"/>
      <c r="G44" s="99">
        <f>SUM(E46:E62)</f>
        <v>1550</v>
      </c>
      <c r="H44" s="99">
        <v>7357.5985789279348</v>
      </c>
      <c r="I44" s="51" t="s">
        <v>21</v>
      </c>
      <c r="J44" s="7"/>
      <c r="K44" s="99">
        <v>629</v>
      </c>
      <c r="L44" s="51" t="s">
        <v>21</v>
      </c>
      <c r="M44" s="7"/>
      <c r="N44" s="7"/>
      <c r="O44" s="99">
        <f>SUM(M44:N62)</f>
        <v>1000</v>
      </c>
      <c r="P44" s="7">
        <v>369</v>
      </c>
      <c r="T44" s="99">
        <v>29074</v>
      </c>
      <c r="U44" s="66" t="s">
        <v>21</v>
      </c>
      <c r="V44" s="38">
        <v>40</v>
      </c>
      <c r="W44" s="38">
        <v>40</v>
      </c>
      <c r="X44" s="38">
        <v>391</v>
      </c>
      <c r="Y44" s="99">
        <v>13646</v>
      </c>
      <c r="Z44" s="38">
        <v>78</v>
      </c>
      <c r="AA44" s="99">
        <f>SUM(Z44:Z62)</f>
        <v>4801</v>
      </c>
      <c r="AC44" s="99">
        <f>SUM(AA44,Y44,T44,O44,K44,H44)</f>
        <v>56507.598578927937</v>
      </c>
    </row>
    <row r="45" spans="1:30" ht="15" customHeight="1" x14ac:dyDescent="0.25">
      <c r="A45" s="19" t="s">
        <v>20</v>
      </c>
      <c r="B45" s="6" t="s">
        <v>22</v>
      </c>
      <c r="C45" s="7">
        <v>203.89537537863805</v>
      </c>
      <c r="D45" s="112"/>
      <c r="E45" s="7"/>
      <c r="F45" s="31"/>
      <c r="G45" s="100"/>
      <c r="H45" s="100"/>
      <c r="I45" s="51" t="s">
        <v>22</v>
      </c>
      <c r="J45" s="7"/>
      <c r="K45" s="100"/>
      <c r="L45" s="51" t="s">
        <v>22</v>
      </c>
      <c r="M45" s="7"/>
      <c r="N45" s="7"/>
      <c r="O45" s="100"/>
      <c r="P45" s="7">
        <v>1093</v>
      </c>
      <c r="T45" s="100"/>
      <c r="U45" s="66" t="s">
        <v>22</v>
      </c>
      <c r="V45" s="38">
        <v>58</v>
      </c>
      <c r="W45" s="38">
        <v>115</v>
      </c>
      <c r="X45" s="38">
        <v>404</v>
      </c>
      <c r="Y45" s="100"/>
      <c r="Z45" s="38">
        <v>450</v>
      </c>
      <c r="AA45" s="100"/>
      <c r="AC45" s="100"/>
    </row>
    <row r="46" spans="1:30" ht="15" customHeight="1" x14ac:dyDescent="0.25">
      <c r="A46" s="19" t="s">
        <v>20</v>
      </c>
      <c r="B46" s="6" t="s">
        <v>23</v>
      </c>
      <c r="C46" s="7">
        <v>615.20000000000005</v>
      </c>
      <c r="D46" s="112"/>
      <c r="E46" s="7">
        <v>300</v>
      </c>
      <c r="F46" s="31" t="s">
        <v>159</v>
      </c>
      <c r="G46" s="100"/>
      <c r="H46" s="100"/>
      <c r="I46" s="51" t="s">
        <v>23</v>
      </c>
      <c r="J46" s="7"/>
      <c r="K46" s="100"/>
      <c r="L46" s="51" t="s">
        <v>23</v>
      </c>
      <c r="M46" s="7"/>
      <c r="N46" s="7">
        <v>300</v>
      </c>
      <c r="O46" s="100"/>
      <c r="P46" s="7">
        <v>3271</v>
      </c>
      <c r="T46" s="100"/>
      <c r="U46" s="66" t="s">
        <v>23</v>
      </c>
      <c r="V46" s="66">
        <v>390</v>
      </c>
      <c r="W46" s="66">
        <v>552</v>
      </c>
      <c r="X46" s="66">
        <v>146</v>
      </c>
      <c r="Y46" s="100"/>
      <c r="Z46" s="66">
        <v>510</v>
      </c>
      <c r="AA46" s="100"/>
      <c r="AC46" s="100"/>
    </row>
    <row r="47" spans="1:30" ht="15" customHeight="1" x14ac:dyDescent="0.25">
      <c r="A47" s="19" t="s">
        <v>20</v>
      </c>
      <c r="B47" s="6" t="s">
        <v>24</v>
      </c>
      <c r="C47" s="7">
        <v>375.9678178903747</v>
      </c>
      <c r="D47" s="112"/>
      <c r="E47" s="7">
        <v>300</v>
      </c>
      <c r="F47" s="31" t="s">
        <v>143</v>
      </c>
      <c r="G47" s="100"/>
      <c r="H47" s="100"/>
      <c r="I47" s="51" t="s">
        <v>24</v>
      </c>
      <c r="J47" s="7"/>
      <c r="K47" s="100"/>
      <c r="L47" s="51" t="s">
        <v>24</v>
      </c>
      <c r="M47" s="7"/>
      <c r="N47" s="7"/>
      <c r="O47" s="100"/>
      <c r="P47" s="7">
        <v>1845</v>
      </c>
      <c r="T47" s="100"/>
      <c r="U47" s="66" t="s">
        <v>24</v>
      </c>
      <c r="V47" s="66">
        <v>94</v>
      </c>
      <c r="W47" s="66">
        <v>493</v>
      </c>
      <c r="X47" s="66">
        <v>0</v>
      </c>
      <c r="Y47" s="100"/>
      <c r="Z47" s="66">
        <v>251</v>
      </c>
      <c r="AA47" s="100"/>
      <c r="AC47" s="100"/>
    </row>
    <row r="48" spans="1:30" ht="30" customHeight="1" x14ac:dyDescent="0.25">
      <c r="A48" s="19" t="s">
        <v>20</v>
      </c>
      <c r="B48" s="6" t="s">
        <v>29</v>
      </c>
      <c r="C48" s="7">
        <v>199.41334848091734</v>
      </c>
      <c r="D48" s="112"/>
      <c r="E48" s="7">
        <v>100</v>
      </c>
      <c r="F48" s="32" t="s">
        <v>144</v>
      </c>
      <c r="G48" s="100"/>
      <c r="H48" s="100"/>
      <c r="I48" s="51" t="s">
        <v>29</v>
      </c>
      <c r="J48" s="7"/>
      <c r="K48" s="100"/>
      <c r="L48" s="51" t="s">
        <v>29</v>
      </c>
      <c r="M48" s="7"/>
      <c r="N48" s="7"/>
      <c r="O48" s="100"/>
      <c r="P48" s="7">
        <v>800</v>
      </c>
      <c r="T48" s="100"/>
      <c r="U48" s="66" t="s">
        <v>29</v>
      </c>
      <c r="V48" s="38">
        <v>113</v>
      </c>
      <c r="W48" s="38">
        <v>40</v>
      </c>
      <c r="X48" s="38">
        <v>1050</v>
      </c>
      <c r="Y48" s="100"/>
      <c r="Z48" s="38">
        <v>200</v>
      </c>
      <c r="AA48" s="100"/>
      <c r="AC48" s="100"/>
    </row>
    <row r="49" spans="1:30" ht="15" customHeight="1" x14ac:dyDescent="0.25">
      <c r="A49" s="19" t="s">
        <v>20</v>
      </c>
      <c r="B49" s="6" t="s">
        <v>30</v>
      </c>
      <c r="C49" s="7">
        <v>257.97841780074975</v>
      </c>
      <c r="D49" s="112"/>
      <c r="E49" s="7"/>
      <c r="F49" s="31"/>
      <c r="G49" s="100"/>
      <c r="H49" s="100"/>
      <c r="I49" s="51" t="s">
        <v>30</v>
      </c>
      <c r="J49" s="7"/>
      <c r="K49" s="100"/>
      <c r="L49" s="51" t="s">
        <v>30</v>
      </c>
      <c r="M49" s="7"/>
      <c r="N49" s="7"/>
      <c r="O49" s="100"/>
      <c r="P49" s="7">
        <v>258</v>
      </c>
      <c r="T49" s="100"/>
      <c r="U49" s="66" t="s">
        <v>30</v>
      </c>
      <c r="V49" s="38"/>
      <c r="W49" s="38">
        <v>48</v>
      </c>
      <c r="X49" s="38">
        <v>1116</v>
      </c>
      <c r="Y49" s="100"/>
      <c r="Z49" s="38">
        <v>100</v>
      </c>
      <c r="AA49" s="100"/>
      <c r="AC49" s="100"/>
    </row>
    <row r="50" spans="1:30" ht="15" customHeight="1" x14ac:dyDescent="0.25">
      <c r="A50" s="19" t="s">
        <v>20</v>
      </c>
      <c r="B50" s="6" t="s">
        <v>31</v>
      </c>
      <c r="C50" s="7">
        <v>262.0496108072914</v>
      </c>
      <c r="D50" s="112"/>
      <c r="E50" s="7"/>
      <c r="F50" s="31"/>
      <c r="G50" s="100"/>
      <c r="H50" s="100"/>
      <c r="I50" s="51" t="s">
        <v>31</v>
      </c>
      <c r="J50" s="7"/>
      <c r="K50" s="100"/>
      <c r="L50" s="51" t="s">
        <v>31</v>
      </c>
      <c r="M50" s="7"/>
      <c r="N50" s="7"/>
      <c r="O50" s="100"/>
      <c r="P50" s="7">
        <v>1205</v>
      </c>
      <c r="T50" s="100"/>
      <c r="U50" s="66" t="s">
        <v>31</v>
      </c>
      <c r="V50" s="38">
        <v>66</v>
      </c>
      <c r="W50" s="38">
        <v>80</v>
      </c>
      <c r="X50" s="38">
        <v>120</v>
      </c>
      <c r="Y50" s="100"/>
      <c r="Z50" s="38">
        <v>400</v>
      </c>
      <c r="AA50" s="100"/>
      <c r="AC50" s="100"/>
    </row>
    <row r="51" spans="1:30" ht="15" customHeight="1" x14ac:dyDescent="0.25">
      <c r="A51" s="19" t="s">
        <v>20</v>
      </c>
      <c r="B51" s="6" t="s">
        <v>32</v>
      </c>
      <c r="C51" s="7">
        <v>174.06639781225553</v>
      </c>
      <c r="D51" s="112"/>
      <c r="E51" s="7"/>
      <c r="F51" s="31"/>
      <c r="G51" s="100"/>
      <c r="H51" s="100"/>
      <c r="I51" s="51" t="s">
        <v>32</v>
      </c>
      <c r="J51" s="7"/>
      <c r="K51" s="100"/>
      <c r="L51" s="51" t="s">
        <v>32</v>
      </c>
      <c r="M51" s="7"/>
      <c r="N51" s="7"/>
      <c r="O51" s="100"/>
      <c r="P51" s="7">
        <v>670</v>
      </c>
      <c r="T51" s="100"/>
      <c r="U51" s="66" t="s">
        <v>32</v>
      </c>
      <c r="V51" s="66">
        <v>47</v>
      </c>
      <c r="W51" s="66">
        <v>705</v>
      </c>
      <c r="X51" s="66">
        <v>191</v>
      </c>
      <c r="Y51" s="100"/>
      <c r="Z51" s="66">
        <v>184</v>
      </c>
      <c r="AA51" s="100"/>
      <c r="AC51" s="100"/>
    </row>
    <row r="52" spans="1:30" ht="15" customHeight="1" x14ac:dyDescent="0.25">
      <c r="A52" s="19" t="s">
        <v>20</v>
      </c>
      <c r="B52" s="6" t="s">
        <v>33</v>
      </c>
      <c r="C52" s="7">
        <v>228.67835585043068</v>
      </c>
      <c r="D52" s="112"/>
      <c r="E52" s="7"/>
      <c r="F52" s="31"/>
      <c r="G52" s="100"/>
      <c r="H52" s="100"/>
      <c r="I52" s="51" t="s">
        <v>33</v>
      </c>
      <c r="J52" s="7"/>
      <c r="K52" s="100"/>
      <c r="L52" s="51" t="s">
        <v>33</v>
      </c>
      <c r="M52" s="7"/>
      <c r="N52" s="7"/>
      <c r="O52" s="100"/>
      <c r="P52" s="7">
        <v>554</v>
      </c>
      <c r="T52" s="100"/>
      <c r="U52" s="66" t="s">
        <v>33</v>
      </c>
      <c r="V52" s="38"/>
      <c r="W52" s="66">
        <v>96</v>
      </c>
      <c r="X52" s="66">
        <v>340</v>
      </c>
      <c r="Y52" s="100"/>
      <c r="Z52" s="38">
        <v>151</v>
      </c>
      <c r="AA52" s="100"/>
      <c r="AC52" s="100"/>
    </row>
    <row r="53" spans="1:30" ht="15" customHeight="1" x14ac:dyDescent="0.25">
      <c r="A53" s="19" t="s">
        <v>20</v>
      </c>
      <c r="B53" s="6" t="s">
        <v>34</v>
      </c>
      <c r="C53" s="7">
        <v>312.30145083276159</v>
      </c>
      <c r="D53" s="112"/>
      <c r="E53" s="7"/>
      <c r="F53" s="31"/>
      <c r="G53" s="100"/>
      <c r="H53" s="100"/>
      <c r="I53" s="51" t="s">
        <v>34</v>
      </c>
      <c r="J53" s="7"/>
      <c r="K53" s="100"/>
      <c r="L53" s="51" t="s">
        <v>34</v>
      </c>
      <c r="M53" s="7"/>
      <c r="N53" s="7"/>
      <c r="O53" s="100"/>
      <c r="P53" s="7">
        <v>1430</v>
      </c>
      <c r="T53" s="100"/>
      <c r="U53" s="66" t="s">
        <v>34</v>
      </c>
      <c r="V53" s="66">
        <v>90</v>
      </c>
      <c r="W53" s="66">
        <v>66</v>
      </c>
      <c r="X53" s="66">
        <v>70</v>
      </c>
      <c r="Y53" s="100"/>
      <c r="Z53" s="66">
        <v>374</v>
      </c>
      <c r="AA53" s="100"/>
      <c r="AC53" s="100"/>
      <c r="AD53" s="119"/>
    </row>
    <row r="54" spans="1:30" ht="15" customHeight="1" x14ac:dyDescent="0.25">
      <c r="A54" s="19" t="s">
        <v>20</v>
      </c>
      <c r="B54" s="6" t="s">
        <v>35</v>
      </c>
      <c r="C54" s="7">
        <v>131.11271390100396</v>
      </c>
      <c r="D54" s="112"/>
      <c r="E54" s="7"/>
      <c r="F54" s="31"/>
      <c r="G54" s="100"/>
      <c r="H54" s="100"/>
      <c r="I54" s="51" t="s">
        <v>35</v>
      </c>
      <c r="J54" s="7"/>
      <c r="K54" s="100"/>
      <c r="L54" s="51" t="s">
        <v>35</v>
      </c>
      <c r="M54" s="7"/>
      <c r="N54" s="7"/>
      <c r="O54" s="100"/>
      <c r="P54" s="7">
        <v>410</v>
      </c>
      <c r="T54" s="100"/>
      <c r="U54" s="66" t="s">
        <v>35</v>
      </c>
      <c r="V54" s="66">
        <v>12</v>
      </c>
      <c r="W54" s="66">
        <v>26</v>
      </c>
      <c r="X54" s="66">
        <v>124</v>
      </c>
      <c r="Y54" s="100"/>
      <c r="Z54" s="66">
        <v>100</v>
      </c>
      <c r="AA54" s="100"/>
      <c r="AC54" s="100"/>
    </row>
    <row r="55" spans="1:30" ht="15" customHeight="1" x14ac:dyDescent="0.25">
      <c r="A55" s="19" t="s">
        <v>20</v>
      </c>
      <c r="B55" s="6" t="s">
        <v>36</v>
      </c>
      <c r="C55" s="7">
        <v>244.34953738670688</v>
      </c>
      <c r="D55" s="112"/>
      <c r="E55" s="7"/>
      <c r="F55" s="31"/>
      <c r="G55" s="100"/>
      <c r="H55" s="100"/>
      <c r="I55" s="51" t="s">
        <v>36</v>
      </c>
      <c r="J55" s="7"/>
      <c r="K55" s="100"/>
      <c r="L55" s="51" t="s">
        <v>36</v>
      </c>
      <c r="M55" s="7"/>
      <c r="N55" s="7"/>
      <c r="O55" s="100"/>
      <c r="P55" s="7">
        <v>1451</v>
      </c>
      <c r="T55" s="100"/>
      <c r="U55" s="66" t="s">
        <v>36</v>
      </c>
      <c r="V55" s="66">
        <v>28</v>
      </c>
      <c r="W55" s="66">
        <v>217</v>
      </c>
      <c r="X55" s="66"/>
      <c r="Y55" s="100"/>
      <c r="Z55" s="66">
        <v>210</v>
      </c>
      <c r="AA55" s="100"/>
      <c r="AC55" s="100"/>
    </row>
    <row r="56" spans="1:30" ht="15" customHeight="1" x14ac:dyDescent="0.25">
      <c r="A56" s="19" t="s">
        <v>20</v>
      </c>
      <c r="B56" s="6" t="s">
        <v>37</v>
      </c>
      <c r="C56" s="7">
        <v>473.6</v>
      </c>
      <c r="D56" s="112"/>
      <c r="E56" s="7"/>
      <c r="F56" s="31"/>
      <c r="G56" s="100"/>
      <c r="H56" s="100"/>
      <c r="I56" s="51" t="s">
        <v>37</v>
      </c>
      <c r="J56" s="7"/>
      <c r="K56" s="100"/>
      <c r="L56" s="51" t="s">
        <v>37</v>
      </c>
      <c r="M56" s="7"/>
      <c r="N56" s="7"/>
      <c r="O56" s="100"/>
      <c r="P56" s="7">
        <v>3060</v>
      </c>
      <c r="T56" s="100"/>
      <c r="U56" s="66" t="s">
        <v>37</v>
      </c>
      <c r="V56" s="38">
        <v>188</v>
      </c>
      <c r="W56" s="38">
        <v>564</v>
      </c>
      <c r="X56" s="38">
        <v>1627</v>
      </c>
      <c r="Y56" s="100"/>
      <c r="Z56" s="38">
        <v>254</v>
      </c>
      <c r="AA56" s="100"/>
      <c r="AC56" s="100"/>
    </row>
    <row r="57" spans="1:30" ht="15" customHeight="1" x14ac:dyDescent="0.25">
      <c r="A57" s="19" t="s">
        <v>20</v>
      </c>
      <c r="B57" s="6" t="s">
        <v>38</v>
      </c>
      <c r="C57" s="7">
        <v>436.8449985863723</v>
      </c>
      <c r="D57" s="112"/>
      <c r="E57" s="7">
        <v>150</v>
      </c>
      <c r="F57" s="31" t="s">
        <v>159</v>
      </c>
      <c r="G57" s="100"/>
      <c r="H57" s="100"/>
      <c r="I57" s="51" t="s">
        <v>38</v>
      </c>
      <c r="J57" s="7">
        <v>462</v>
      </c>
      <c r="K57" s="100"/>
      <c r="L57" s="51" t="s">
        <v>38</v>
      </c>
      <c r="M57" s="7">
        <v>150</v>
      </c>
      <c r="N57" s="7"/>
      <c r="O57" s="100"/>
      <c r="P57" s="7">
        <v>1329</v>
      </c>
      <c r="T57" s="100"/>
      <c r="U57" s="66" t="s">
        <v>38</v>
      </c>
      <c r="V57" s="66">
        <v>44</v>
      </c>
      <c r="W57" s="66">
        <v>159</v>
      </c>
      <c r="X57" s="66">
        <v>679</v>
      </c>
      <c r="Y57" s="100"/>
      <c r="Z57" s="66">
        <v>100</v>
      </c>
      <c r="AA57" s="100"/>
      <c r="AC57" s="100"/>
    </row>
    <row r="58" spans="1:30" ht="18" customHeight="1" x14ac:dyDescent="0.25">
      <c r="A58" s="19" t="s">
        <v>20</v>
      </c>
      <c r="B58" s="6" t="s">
        <v>39</v>
      </c>
      <c r="C58" s="7">
        <v>209.71835256989971</v>
      </c>
      <c r="D58" s="112"/>
      <c r="E58" s="7">
        <v>50</v>
      </c>
      <c r="F58" s="31" t="s">
        <v>159</v>
      </c>
      <c r="G58" s="100"/>
      <c r="H58" s="100"/>
      <c r="I58" s="51" t="s">
        <v>39</v>
      </c>
      <c r="J58" s="7"/>
      <c r="K58" s="100"/>
      <c r="L58" s="51" t="s">
        <v>39</v>
      </c>
      <c r="M58" s="7"/>
      <c r="N58" s="7">
        <v>50</v>
      </c>
      <c r="O58" s="100"/>
      <c r="P58" s="7">
        <v>1235</v>
      </c>
      <c r="T58" s="100"/>
      <c r="U58" s="66" t="s">
        <v>39</v>
      </c>
      <c r="V58" s="66">
        <v>37</v>
      </c>
      <c r="W58" s="66">
        <v>98</v>
      </c>
      <c r="X58" s="38"/>
      <c r="Y58" s="100"/>
      <c r="Z58" s="66">
        <v>76</v>
      </c>
      <c r="AA58" s="100"/>
      <c r="AC58" s="100"/>
    </row>
    <row r="59" spans="1:30" ht="30" customHeight="1" x14ac:dyDescent="0.25">
      <c r="A59" s="19" t="s">
        <v>20</v>
      </c>
      <c r="B59" s="6" t="s">
        <v>53</v>
      </c>
      <c r="C59" s="7">
        <v>440.12843371457984</v>
      </c>
      <c r="D59" s="112"/>
      <c r="E59" s="7">
        <v>150</v>
      </c>
      <c r="F59" s="32" t="s">
        <v>147</v>
      </c>
      <c r="G59" s="100"/>
      <c r="H59" s="100"/>
      <c r="I59" s="51" t="s">
        <v>53</v>
      </c>
      <c r="J59" s="7"/>
      <c r="K59" s="100"/>
      <c r="L59" s="51" t="s">
        <v>53</v>
      </c>
      <c r="M59" s="7"/>
      <c r="N59" s="7"/>
      <c r="O59" s="100"/>
      <c r="P59" s="7">
        <v>2202</v>
      </c>
      <c r="T59" s="100"/>
      <c r="U59" s="66" t="s">
        <v>53</v>
      </c>
      <c r="V59" s="38">
        <v>153</v>
      </c>
      <c r="W59" s="38">
        <v>271</v>
      </c>
      <c r="X59" s="38">
        <v>600</v>
      </c>
      <c r="Y59" s="100"/>
      <c r="Z59" s="38">
        <v>463</v>
      </c>
      <c r="AA59" s="100"/>
      <c r="AC59" s="100"/>
    </row>
    <row r="60" spans="1:30" ht="15" customHeight="1" x14ac:dyDescent="0.25">
      <c r="A60" s="19" t="s">
        <v>20</v>
      </c>
      <c r="B60" s="6" t="s">
        <v>54</v>
      </c>
      <c r="C60" s="7">
        <v>465.53260112735188</v>
      </c>
      <c r="D60" s="112"/>
      <c r="E60" s="7"/>
      <c r="F60" s="31"/>
      <c r="G60" s="100"/>
      <c r="H60" s="100"/>
      <c r="I60" s="51" t="s">
        <v>54</v>
      </c>
      <c r="J60" s="7">
        <v>167</v>
      </c>
      <c r="K60" s="100"/>
      <c r="L60" s="51" t="s">
        <v>54</v>
      </c>
      <c r="M60" s="7"/>
      <c r="N60" s="7"/>
      <c r="O60" s="100"/>
      <c r="P60" s="7">
        <v>1463</v>
      </c>
      <c r="T60" s="100"/>
      <c r="U60" s="66" t="s">
        <v>54</v>
      </c>
      <c r="V60" s="66">
        <v>61</v>
      </c>
      <c r="W60" s="66">
        <v>73</v>
      </c>
      <c r="X60" s="66">
        <v>431</v>
      </c>
      <c r="Y60" s="100"/>
      <c r="Z60" s="66">
        <v>100</v>
      </c>
      <c r="AA60" s="100"/>
      <c r="AC60" s="100"/>
    </row>
    <row r="61" spans="1:30" ht="15" customHeight="1" x14ac:dyDescent="0.25">
      <c r="A61" s="19" t="s">
        <v>20</v>
      </c>
      <c r="B61" s="6" t="s">
        <v>55</v>
      </c>
      <c r="C61" s="7">
        <v>250.80666768012117</v>
      </c>
      <c r="D61" s="112"/>
      <c r="E61" s="7"/>
      <c r="F61" s="32"/>
      <c r="G61" s="100"/>
      <c r="H61" s="100"/>
      <c r="I61" s="51" t="s">
        <v>55</v>
      </c>
      <c r="J61" s="7"/>
      <c r="K61" s="100"/>
      <c r="L61" s="51" t="s">
        <v>55</v>
      </c>
      <c r="M61" s="7"/>
      <c r="N61" s="7"/>
      <c r="O61" s="100"/>
      <c r="P61" s="7">
        <v>1507</v>
      </c>
      <c r="T61" s="100"/>
      <c r="U61" s="66" t="s">
        <v>55</v>
      </c>
      <c r="V61" s="66">
        <v>194</v>
      </c>
      <c r="W61" s="66">
        <v>0</v>
      </c>
      <c r="X61" s="66">
        <v>120</v>
      </c>
      <c r="Y61" s="100"/>
      <c r="Z61" s="66">
        <v>150</v>
      </c>
      <c r="AA61" s="100"/>
      <c r="AC61" s="100"/>
    </row>
    <row r="62" spans="1:30" ht="15" customHeight="1" x14ac:dyDescent="0.25">
      <c r="A62" s="19" t="s">
        <v>20</v>
      </c>
      <c r="B62" s="6" t="s">
        <v>115</v>
      </c>
      <c r="C62" s="7">
        <v>426.91565426969066</v>
      </c>
      <c r="D62" s="112"/>
      <c r="E62" s="7">
        <v>500</v>
      </c>
      <c r="F62" s="31" t="s">
        <v>159</v>
      </c>
      <c r="G62" s="101"/>
      <c r="H62" s="101"/>
      <c r="I62" s="51" t="s">
        <v>115</v>
      </c>
      <c r="J62" s="7"/>
      <c r="K62" s="101"/>
      <c r="L62" s="51" t="s">
        <v>115</v>
      </c>
      <c r="M62" s="7"/>
      <c r="N62" s="7">
        <v>500</v>
      </c>
      <c r="O62" s="101"/>
      <c r="P62" s="7">
        <v>4922</v>
      </c>
      <c r="T62" s="101"/>
      <c r="U62" s="66" t="s">
        <v>115</v>
      </c>
      <c r="V62" s="66">
        <v>326</v>
      </c>
      <c r="W62" s="66">
        <v>523</v>
      </c>
      <c r="X62" s="66">
        <v>130</v>
      </c>
      <c r="Y62" s="101"/>
      <c r="Z62" s="66">
        <v>650</v>
      </c>
      <c r="AA62" s="101"/>
      <c r="AC62" s="101"/>
    </row>
    <row r="63" spans="1:30" ht="20.45" customHeight="1" x14ac:dyDescent="0.25">
      <c r="A63" s="20" t="s">
        <v>14</v>
      </c>
      <c r="B63" s="6" t="s">
        <v>15</v>
      </c>
      <c r="C63" s="7">
        <v>800</v>
      </c>
      <c r="D63" s="113">
        <f>SUM(C63:C85)</f>
        <v>10502.498524975508</v>
      </c>
      <c r="E63" s="7"/>
      <c r="F63" s="31"/>
      <c r="G63" s="80">
        <f>SUBTOTAL(9,E71:E85)</f>
        <v>360</v>
      </c>
      <c r="H63" s="80">
        <v>10862.498524975508</v>
      </c>
      <c r="I63" s="51" t="s">
        <v>15</v>
      </c>
      <c r="J63" s="7"/>
      <c r="K63" s="80">
        <v>285</v>
      </c>
      <c r="L63" s="51" t="s">
        <v>15</v>
      </c>
      <c r="M63" s="7"/>
      <c r="N63" s="7"/>
      <c r="O63" s="80">
        <f>SUM(M64)</f>
        <v>30</v>
      </c>
      <c r="P63" s="7">
        <v>4600</v>
      </c>
      <c r="T63" s="80">
        <v>50351</v>
      </c>
      <c r="U63" s="66" t="s">
        <v>15</v>
      </c>
      <c r="V63" s="38">
        <v>644</v>
      </c>
      <c r="W63" s="38">
        <v>1416</v>
      </c>
      <c r="X63" s="38">
        <v>161</v>
      </c>
      <c r="Y63" s="80">
        <v>22464</v>
      </c>
      <c r="Z63" s="38"/>
      <c r="AA63" s="80">
        <f>SUM(Z63:Z85)</f>
        <v>5391</v>
      </c>
      <c r="AC63" s="80">
        <f>SUM(AA63,Y63,T63,O63,K63,H63)</f>
        <v>89383.498524975512</v>
      </c>
    </row>
    <row r="64" spans="1:30" ht="15" customHeight="1" x14ac:dyDescent="0.25">
      <c r="A64" s="20" t="s">
        <v>14</v>
      </c>
      <c r="B64" s="6" t="s">
        <v>16</v>
      </c>
      <c r="C64" s="7">
        <v>925.03209073013295</v>
      </c>
      <c r="D64" s="113"/>
      <c r="E64" s="7"/>
      <c r="F64" s="31"/>
      <c r="G64" s="81"/>
      <c r="H64" s="81"/>
      <c r="I64" s="51" t="s">
        <v>16</v>
      </c>
      <c r="J64" s="7"/>
      <c r="K64" s="81"/>
      <c r="L64" s="51" t="s">
        <v>16</v>
      </c>
      <c r="M64" s="7">
        <v>30</v>
      </c>
      <c r="N64" s="7"/>
      <c r="O64" s="81"/>
      <c r="P64" s="7">
        <v>5610</v>
      </c>
      <c r="T64" s="81"/>
      <c r="U64" s="66" t="s">
        <v>16</v>
      </c>
      <c r="V64" s="66">
        <v>0</v>
      </c>
      <c r="W64" s="66">
        <v>1435</v>
      </c>
      <c r="X64" s="66">
        <v>146</v>
      </c>
      <c r="Y64" s="81"/>
      <c r="Z64" s="66"/>
      <c r="AA64" s="81"/>
      <c r="AC64" s="81"/>
    </row>
    <row r="65" spans="1:30" ht="15" customHeight="1" x14ac:dyDescent="0.25">
      <c r="A65" s="20" t="s">
        <v>14</v>
      </c>
      <c r="B65" s="6" t="s">
        <v>25</v>
      </c>
      <c r="C65" s="7">
        <v>694.900385543948</v>
      </c>
      <c r="D65" s="113"/>
      <c r="E65" s="7"/>
      <c r="F65" s="31"/>
      <c r="G65" s="81"/>
      <c r="H65" s="81"/>
      <c r="I65" s="51" t="s">
        <v>25</v>
      </c>
      <c r="J65" s="7">
        <v>285</v>
      </c>
      <c r="K65" s="81"/>
      <c r="L65" s="51" t="s">
        <v>25</v>
      </c>
      <c r="M65" s="7"/>
      <c r="N65" s="7"/>
      <c r="O65" s="81"/>
      <c r="P65" s="7">
        <v>1450</v>
      </c>
      <c r="T65" s="81"/>
      <c r="U65" s="66" t="s">
        <v>25</v>
      </c>
      <c r="V65" s="66">
        <v>37</v>
      </c>
      <c r="W65" s="66">
        <v>39</v>
      </c>
      <c r="X65" s="66">
        <v>347</v>
      </c>
      <c r="Y65" s="81"/>
      <c r="Z65" s="66">
        <v>325</v>
      </c>
      <c r="AA65" s="81"/>
      <c r="AC65" s="81"/>
    </row>
    <row r="66" spans="1:30" ht="15" customHeight="1" x14ac:dyDescent="0.25">
      <c r="A66" s="20" t="s">
        <v>14</v>
      </c>
      <c r="B66" s="6" t="s">
        <v>26</v>
      </c>
      <c r="C66" s="7">
        <v>612.79999999999995</v>
      </c>
      <c r="D66" s="113"/>
      <c r="E66" s="7"/>
      <c r="F66" s="31"/>
      <c r="G66" s="81"/>
      <c r="H66" s="81"/>
      <c r="I66" s="51" t="s">
        <v>26</v>
      </c>
      <c r="J66" s="7"/>
      <c r="K66" s="81"/>
      <c r="L66" s="51" t="s">
        <v>26</v>
      </c>
      <c r="M66" s="7"/>
      <c r="N66" s="7"/>
      <c r="O66" s="81"/>
      <c r="P66" s="7">
        <v>3503</v>
      </c>
      <c r="T66" s="81"/>
      <c r="U66" s="66" t="s">
        <v>26</v>
      </c>
      <c r="V66" s="38"/>
      <c r="W66" s="66">
        <v>531</v>
      </c>
      <c r="X66" s="66">
        <v>200</v>
      </c>
      <c r="Y66" s="81"/>
      <c r="Z66" s="38">
        <v>491</v>
      </c>
      <c r="AA66" s="81"/>
      <c r="AC66" s="81"/>
    </row>
    <row r="67" spans="1:30" ht="15" customHeight="1" x14ac:dyDescent="0.25">
      <c r="A67" s="20" t="s">
        <v>14</v>
      </c>
      <c r="B67" s="6" t="s">
        <v>74</v>
      </c>
      <c r="C67" s="7">
        <v>607.72250333445982</v>
      </c>
      <c r="D67" s="113"/>
      <c r="E67" s="7"/>
      <c r="F67" s="31"/>
      <c r="G67" s="81"/>
      <c r="H67" s="81"/>
      <c r="I67" s="51" t="s">
        <v>74</v>
      </c>
      <c r="J67" s="7"/>
      <c r="K67" s="81"/>
      <c r="L67" s="51" t="s">
        <v>74</v>
      </c>
      <c r="M67" s="7"/>
      <c r="N67" s="7"/>
      <c r="O67" s="81"/>
      <c r="P67" s="7">
        <v>1430</v>
      </c>
      <c r="T67" s="81"/>
      <c r="U67" s="66" t="s">
        <v>74</v>
      </c>
      <c r="V67" s="66">
        <v>80</v>
      </c>
      <c r="W67" s="66">
        <v>245</v>
      </c>
      <c r="X67" s="66">
        <v>350</v>
      </c>
      <c r="Y67" s="81"/>
      <c r="Z67" s="66">
        <v>700</v>
      </c>
      <c r="AA67" s="81"/>
      <c r="AC67" s="81"/>
    </row>
    <row r="68" spans="1:30" ht="15" customHeight="1" x14ac:dyDescent="0.25">
      <c r="A68" s="20" t="s">
        <v>14</v>
      </c>
      <c r="B68" s="6" t="s">
        <v>75</v>
      </c>
      <c r="C68" s="7">
        <v>720</v>
      </c>
      <c r="D68" s="113"/>
      <c r="E68" s="7"/>
      <c r="F68" s="31"/>
      <c r="G68" s="81"/>
      <c r="H68" s="81"/>
      <c r="I68" s="51" t="s">
        <v>75</v>
      </c>
      <c r="J68" s="7"/>
      <c r="K68" s="81"/>
      <c r="L68" s="51" t="s">
        <v>75</v>
      </c>
      <c r="M68" s="7"/>
      <c r="N68" s="7"/>
      <c r="O68" s="81"/>
      <c r="P68" s="7">
        <v>2620</v>
      </c>
      <c r="T68" s="81"/>
      <c r="U68" s="66" t="s">
        <v>75</v>
      </c>
      <c r="V68" s="66">
        <v>254</v>
      </c>
      <c r="W68" s="66">
        <v>704</v>
      </c>
      <c r="X68" s="66">
        <v>100</v>
      </c>
      <c r="Y68" s="81"/>
      <c r="Z68" s="66">
        <v>224</v>
      </c>
      <c r="AA68" s="81"/>
      <c r="AC68" s="81"/>
    </row>
    <row r="69" spans="1:30" ht="15" customHeight="1" x14ac:dyDescent="0.25">
      <c r="A69" s="20" t="s">
        <v>14</v>
      </c>
      <c r="B69" s="6" t="s">
        <v>76</v>
      </c>
      <c r="C69" s="7">
        <v>273.10792970281943</v>
      </c>
      <c r="D69" s="113"/>
      <c r="E69" s="7"/>
      <c r="F69" s="31"/>
      <c r="G69" s="81"/>
      <c r="H69" s="81"/>
      <c r="I69" s="51" t="s">
        <v>76</v>
      </c>
      <c r="J69" s="7"/>
      <c r="K69" s="81"/>
      <c r="L69" s="51" t="s">
        <v>76</v>
      </c>
      <c r="M69" s="7"/>
      <c r="N69" s="7"/>
      <c r="O69" s="81"/>
      <c r="P69" s="7">
        <v>1493</v>
      </c>
      <c r="T69" s="81"/>
      <c r="U69" s="66" t="s">
        <v>76</v>
      </c>
      <c r="V69" s="66">
        <v>76</v>
      </c>
      <c r="W69" s="66">
        <v>79</v>
      </c>
      <c r="X69" s="38"/>
      <c r="Y69" s="81"/>
      <c r="Z69" s="66">
        <v>59</v>
      </c>
      <c r="AA69" s="81"/>
      <c r="AC69" s="81"/>
    </row>
    <row r="70" spans="1:30" ht="15" customHeight="1" x14ac:dyDescent="0.25">
      <c r="A70" s="20" t="s">
        <v>14</v>
      </c>
      <c r="B70" s="6" t="s">
        <v>77</v>
      </c>
      <c r="C70" s="7">
        <v>243.26872002582363</v>
      </c>
      <c r="D70" s="113"/>
      <c r="E70" s="7"/>
      <c r="F70" s="31"/>
      <c r="G70" s="81"/>
      <c r="H70" s="81"/>
      <c r="I70" s="51" t="s">
        <v>77</v>
      </c>
      <c r="J70" s="7"/>
      <c r="K70" s="81"/>
      <c r="L70" s="51" t="s">
        <v>77</v>
      </c>
      <c r="M70" s="7"/>
      <c r="N70" s="7"/>
      <c r="O70" s="81"/>
      <c r="P70" s="7">
        <v>529</v>
      </c>
      <c r="T70" s="81"/>
      <c r="U70" s="66" t="s">
        <v>77</v>
      </c>
      <c r="V70" s="38"/>
      <c r="W70" s="66">
        <v>310</v>
      </c>
      <c r="X70" s="66">
        <v>1018</v>
      </c>
      <c r="Y70" s="81"/>
      <c r="Z70" s="38"/>
      <c r="AA70" s="81"/>
      <c r="AC70" s="81"/>
    </row>
    <row r="71" spans="1:30" ht="30" customHeight="1" x14ac:dyDescent="0.25">
      <c r="A71" s="20" t="s">
        <v>14</v>
      </c>
      <c r="B71" s="6" t="s">
        <v>78</v>
      </c>
      <c r="C71" s="7">
        <v>612.79999999999995</v>
      </c>
      <c r="D71" s="113"/>
      <c r="E71" s="7">
        <v>150</v>
      </c>
      <c r="F71" s="32" t="s">
        <v>148</v>
      </c>
      <c r="G71" s="81"/>
      <c r="H71" s="81"/>
      <c r="I71" s="51" t="s">
        <v>78</v>
      </c>
      <c r="J71" s="7"/>
      <c r="K71" s="81"/>
      <c r="L71" s="51" t="s">
        <v>78</v>
      </c>
      <c r="M71" s="7"/>
      <c r="N71" s="7"/>
      <c r="O71" s="81"/>
      <c r="P71" s="7">
        <v>2855</v>
      </c>
      <c r="T71" s="81"/>
      <c r="U71" s="66" t="s">
        <v>78</v>
      </c>
      <c r="V71" s="66">
        <v>78</v>
      </c>
      <c r="W71" s="66">
        <v>76</v>
      </c>
      <c r="X71" s="66">
        <v>777</v>
      </c>
      <c r="Y71" s="81"/>
      <c r="Z71" s="66">
        <v>1230</v>
      </c>
      <c r="AA71" s="81"/>
      <c r="AC71" s="81"/>
    </row>
    <row r="72" spans="1:30" ht="15" customHeight="1" x14ac:dyDescent="0.25">
      <c r="A72" s="20" t="s">
        <v>14</v>
      </c>
      <c r="B72" s="6" t="s">
        <v>79</v>
      </c>
      <c r="C72" s="7">
        <v>463.2</v>
      </c>
      <c r="D72" s="113"/>
      <c r="E72" s="7"/>
      <c r="F72" s="31"/>
      <c r="G72" s="81"/>
      <c r="H72" s="81"/>
      <c r="I72" s="51" t="s">
        <v>79</v>
      </c>
      <c r="J72" s="7"/>
      <c r="K72" s="81"/>
      <c r="L72" s="51" t="s">
        <v>79</v>
      </c>
      <c r="M72" s="7"/>
      <c r="N72" s="7"/>
      <c r="O72" s="81"/>
      <c r="P72" s="7">
        <v>2459</v>
      </c>
      <c r="T72" s="81"/>
      <c r="U72" s="66" t="s">
        <v>79</v>
      </c>
      <c r="V72" s="38"/>
      <c r="W72" s="66">
        <v>625</v>
      </c>
      <c r="X72" s="66">
        <v>678</v>
      </c>
      <c r="Y72" s="81"/>
      <c r="Z72" s="38"/>
      <c r="AA72" s="81"/>
      <c r="AC72" s="81"/>
    </row>
    <row r="73" spans="1:30" ht="15" customHeight="1" x14ac:dyDescent="0.25">
      <c r="A73" s="20" t="s">
        <v>14</v>
      </c>
      <c r="B73" s="6" t="s">
        <v>80</v>
      </c>
      <c r="C73" s="7">
        <v>612.79999999999995</v>
      </c>
      <c r="D73" s="113"/>
      <c r="E73" s="7"/>
      <c r="F73" s="31"/>
      <c r="G73" s="81"/>
      <c r="H73" s="81"/>
      <c r="I73" s="51" t="s">
        <v>80</v>
      </c>
      <c r="J73" s="7"/>
      <c r="K73" s="81"/>
      <c r="L73" s="51" t="s">
        <v>80</v>
      </c>
      <c r="M73" s="7"/>
      <c r="N73" s="7"/>
      <c r="O73" s="81"/>
      <c r="P73" s="7">
        <v>4708</v>
      </c>
      <c r="T73" s="81"/>
      <c r="U73" s="66" t="s">
        <v>80</v>
      </c>
      <c r="V73" s="66">
        <v>100</v>
      </c>
      <c r="W73" s="66">
        <v>1123</v>
      </c>
      <c r="X73" s="66">
        <v>344</v>
      </c>
      <c r="Y73" s="81"/>
      <c r="Z73" s="66">
        <v>600</v>
      </c>
      <c r="AA73" s="81"/>
      <c r="AC73" s="81"/>
    </row>
    <row r="74" spans="1:30" ht="15" customHeight="1" x14ac:dyDescent="0.25">
      <c r="A74" s="20" t="s">
        <v>14</v>
      </c>
      <c r="B74" s="6" t="s">
        <v>82</v>
      </c>
      <c r="C74" s="7">
        <v>622.33018303554866</v>
      </c>
      <c r="D74" s="113"/>
      <c r="E74" s="7"/>
      <c r="F74" s="31"/>
      <c r="G74" s="81"/>
      <c r="H74" s="81"/>
      <c r="I74" s="51" t="s">
        <v>82</v>
      </c>
      <c r="J74" s="7"/>
      <c r="K74" s="81"/>
      <c r="L74" s="51" t="s">
        <v>82</v>
      </c>
      <c r="M74" s="7"/>
      <c r="N74" s="7"/>
      <c r="O74" s="81"/>
      <c r="P74" s="7">
        <v>2417</v>
      </c>
      <c r="T74" s="81"/>
      <c r="U74" s="66" t="s">
        <v>82</v>
      </c>
      <c r="V74" s="38"/>
      <c r="W74" s="38">
        <v>385</v>
      </c>
      <c r="X74" s="38"/>
      <c r="Y74" s="81"/>
      <c r="Z74" s="38"/>
      <c r="AA74" s="81"/>
      <c r="AC74" s="81"/>
      <c r="AD74" s="119"/>
    </row>
    <row r="75" spans="1:30" ht="15" customHeight="1" x14ac:dyDescent="0.25">
      <c r="A75" s="20" t="s">
        <v>14</v>
      </c>
      <c r="B75" s="6" t="s">
        <v>83</v>
      </c>
      <c r="C75" s="7">
        <v>178.59245019920351</v>
      </c>
      <c r="D75" s="113"/>
      <c r="E75" s="7"/>
      <c r="F75" s="31"/>
      <c r="G75" s="81"/>
      <c r="H75" s="81"/>
      <c r="I75" s="51" t="s">
        <v>83</v>
      </c>
      <c r="J75" s="7"/>
      <c r="K75" s="81"/>
      <c r="L75" s="51" t="s">
        <v>83</v>
      </c>
      <c r="M75" s="7"/>
      <c r="N75" s="7"/>
      <c r="O75" s="81"/>
      <c r="P75" s="7">
        <v>584</v>
      </c>
      <c r="T75" s="81"/>
      <c r="U75" s="66" t="s">
        <v>83</v>
      </c>
      <c r="V75" s="38"/>
      <c r="W75" s="38">
        <v>80</v>
      </c>
      <c r="X75" s="38">
        <v>160</v>
      </c>
      <c r="Y75" s="81"/>
      <c r="Z75" s="38">
        <v>216</v>
      </c>
      <c r="AA75" s="81"/>
      <c r="AC75" s="81"/>
    </row>
    <row r="76" spans="1:30" ht="15" customHeight="1" x14ac:dyDescent="0.25">
      <c r="A76" s="20" t="s">
        <v>14</v>
      </c>
      <c r="B76" s="6" t="s">
        <v>84</v>
      </c>
      <c r="C76" s="7">
        <v>237.37024374859192</v>
      </c>
      <c r="D76" s="113"/>
      <c r="E76" s="7"/>
      <c r="F76" s="31"/>
      <c r="G76" s="81"/>
      <c r="H76" s="81"/>
      <c r="I76" s="51" t="s">
        <v>84</v>
      </c>
      <c r="J76" s="7"/>
      <c r="K76" s="81"/>
      <c r="L76" s="51" t="s">
        <v>84</v>
      </c>
      <c r="M76" s="7"/>
      <c r="N76" s="7"/>
      <c r="O76" s="81"/>
      <c r="P76" s="7">
        <v>1370</v>
      </c>
      <c r="T76" s="81"/>
      <c r="U76" s="66" t="s">
        <v>84</v>
      </c>
      <c r="V76" s="38"/>
      <c r="W76" s="38">
        <v>534</v>
      </c>
      <c r="X76" s="38">
        <v>201</v>
      </c>
      <c r="Y76" s="81"/>
      <c r="Z76" s="38"/>
      <c r="AA76" s="81"/>
      <c r="AC76" s="81"/>
    </row>
    <row r="77" spans="1:30" ht="15" customHeight="1" x14ac:dyDescent="0.25">
      <c r="A77" s="20" t="s">
        <v>14</v>
      </c>
      <c r="B77" s="6" t="s">
        <v>85</v>
      </c>
      <c r="C77" s="7">
        <v>446.43820989516126</v>
      </c>
      <c r="D77" s="113"/>
      <c r="E77" s="7"/>
      <c r="F77" s="31"/>
      <c r="G77" s="81"/>
      <c r="H77" s="81"/>
      <c r="I77" s="51" t="s">
        <v>85</v>
      </c>
      <c r="J77" s="7"/>
      <c r="K77" s="81"/>
      <c r="L77" s="51" t="s">
        <v>85</v>
      </c>
      <c r="M77" s="7"/>
      <c r="N77" s="7"/>
      <c r="O77" s="81"/>
      <c r="P77" s="7">
        <v>2465</v>
      </c>
      <c r="T77" s="81"/>
      <c r="U77" s="66" t="s">
        <v>85</v>
      </c>
      <c r="V77" s="38">
        <v>112</v>
      </c>
      <c r="W77" s="38">
        <v>477</v>
      </c>
      <c r="X77" s="38">
        <v>561</v>
      </c>
      <c r="Y77" s="81"/>
      <c r="Z77" s="38">
        <v>150</v>
      </c>
      <c r="AA77" s="81"/>
      <c r="AC77" s="81"/>
    </row>
    <row r="78" spans="1:30" ht="17.45" customHeight="1" x14ac:dyDescent="0.25">
      <c r="A78" s="20" t="s">
        <v>14</v>
      </c>
      <c r="B78" s="6" t="s">
        <v>86</v>
      </c>
      <c r="C78" s="7">
        <v>202.17231877878558</v>
      </c>
      <c r="D78" s="113"/>
      <c r="E78" s="7"/>
      <c r="F78" s="31"/>
      <c r="G78" s="81"/>
      <c r="H78" s="81"/>
      <c r="I78" s="51" t="s">
        <v>86</v>
      </c>
      <c r="J78" s="7"/>
      <c r="K78" s="81"/>
      <c r="L78" s="51" t="s">
        <v>86</v>
      </c>
      <c r="M78" s="7"/>
      <c r="N78" s="7"/>
      <c r="O78" s="81"/>
      <c r="P78" s="7">
        <v>389</v>
      </c>
      <c r="T78" s="81"/>
      <c r="U78" s="66" t="s">
        <v>86</v>
      </c>
      <c r="V78" s="38"/>
      <c r="W78" s="38">
        <v>60</v>
      </c>
      <c r="X78" s="38">
        <v>318</v>
      </c>
      <c r="Y78" s="81"/>
      <c r="Z78" s="38">
        <v>150</v>
      </c>
      <c r="AA78" s="81"/>
      <c r="AC78" s="81"/>
    </row>
    <row r="79" spans="1:30" ht="15" customHeight="1" x14ac:dyDescent="0.25">
      <c r="A79" s="20" t="s">
        <v>14</v>
      </c>
      <c r="B79" s="6" t="s">
        <v>87</v>
      </c>
      <c r="C79" s="7">
        <v>283.89866710302408</v>
      </c>
      <c r="D79" s="113"/>
      <c r="E79" s="7"/>
      <c r="F79" s="31"/>
      <c r="G79" s="81"/>
      <c r="H79" s="81"/>
      <c r="I79" s="51" t="s">
        <v>87</v>
      </c>
      <c r="J79" s="7"/>
      <c r="K79" s="81"/>
      <c r="L79" s="51" t="s">
        <v>87</v>
      </c>
      <c r="M79" s="7"/>
      <c r="N79" s="7"/>
      <c r="O79" s="81"/>
      <c r="P79" s="7">
        <v>1462</v>
      </c>
      <c r="T79" s="81"/>
      <c r="U79" s="66" t="s">
        <v>87</v>
      </c>
      <c r="V79" s="38"/>
      <c r="W79" s="66">
        <v>126</v>
      </c>
      <c r="X79" s="66">
        <v>401</v>
      </c>
      <c r="Y79" s="81"/>
      <c r="Z79" s="38">
        <v>201</v>
      </c>
      <c r="AA79" s="81"/>
      <c r="AC79" s="81"/>
    </row>
    <row r="80" spans="1:30" ht="15" customHeight="1" x14ac:dyDescent="0.25">
      <c r="A80" s="20" t="s">
        <v>14</v>
      </c>
      <c r="B80" s="6" t="s">
        <v>88</v>
      </c>
      <c r="C80" s="7">
        <v>442.23442323501587</v>
      </c>
      <c r="D80" s="113"/>
      <c r="E80" s="7"/>
      <c r="F80" s="31"/>
      <c r="G80" s="81"/>
      <c r="H80" s="81"/>
      <c r="I80" s="51" t="s">
        <v>88</v>
      </c>
      <c r="J80" s="7"/>
      <c r="K80" s="81"/>
      <c r="L80" s="51" t="s">
        <v>88</v>
      </c>
      <c r="M80" s="7"/>
      <c r="N80" s="7"/>
      <c r="O80" s="81"/>
      <c r="P80" s="7">
        <v>2751</v>
      </c>
      <c r="T80" s="81"/>
      <c r="U80" s="66" t="s">
        <v>88</v>
      </c>
      <c r="V80" s="66">
        <v>241</v>
      </c>
      <c r="W80" s="66">
        <v>523</v>
      </c>
      <c r="X80" s="66">
        <v>140</v>
      </c>
      <c r="Y80" s="81"/>
      <c r="Z80" s="66"/>
      <c r="AA80" s="81"/>
      <c r="AC80" s="81"/>
    </row>
    <row r="81" spans="1:29" ht="15" customHeight="1" x14ac:dyDescent="0.25">
      <c r="A81" s="20" t="s">
        <v>14</v>
      </c>
      <c r="B81" s="6" t="s">
        <v>89</v>
      </c>
      <c r="C81" s="7">
        <v>208.7901960897255</v>
      </c>
      <c r="D81" s="113"/>
      <c r="E81" s="7"/>
      <c r="F81" s="31"/>
      <c r="G81" s="81"/>
      <c r="H81" s="81"/>
      <c r="I81" s="51" t="s">
        <v>89</v>
      </c>
      <c r="J81" s="7"/>
      <c r="K81" s="81"/>
      <c r="L81" s="51" t="s">
        <v>89</v>
      </c>
      <c r="M81" s="7"/>
      <c r="N81" s="7"/>
      <c r="O81" s="81"/>
      <c r="P81" s="7">
        <v>1037</v>
      </c>
      <c r="T81" s="81"/>
      <c r="U81" s="66" t="s">
        <v>89</v>
      </c>
      <c r="V81" s="66">
        <v>0</v>
      </c>
      <c r="W81" s="66">
        <v>266</v>
      </c>
      <c r="X81" s="66">
        <v>0</v>
      </c>
      <c r="Y81" s="81"/>
      <c r="Z81" s="66">
        <v>165</v>
      </c>
      <c r="AA81" s="81"/>
      <c r="AC81" s="81"/>
    </row>
    <row r="82" spans="1:29" ht="31.5" customHeight="1" x14ac:dyDescent="0.25">
      <c r="A82" s="20" t="s">
        <v>14</v>
      </c>
      <c r="B82" s="6" t="s">
        <v>90</v>
      </c>
      <c r="C82" s="7">
        <v>289.18203835305019</v>
      </c>
      <c r="D82" s="113"/>
      <c r="E82" s="7">
        <v>150</v>
      </c>
      <c r="F82" s="32" t="s">
        <v>148</v>
      </c>
      <c r="G82" s="81"/>
      <c r="H82" s="81"/>
      <c r="I82" s="51" t="s">
        <v>90</v>
      </c>
      <c r="J82" s="7"/>
      <c r="K82" s="81"/>
      <c r="L82" s="51" t="s">
        <v>90</v>
      </c>
      <c r="M82" s="7"/>
      <c r="N82" s="7"/>
      <c r="O82" s="81"/>
      <c r="P82" s="7">
        <v>2548</v>
      </c>
      <c r="T82" s="81"/>
      <c r="U82" s="66" t="s">
        <v>90</v>
      </c>
      <c r="V82" s="66">
        <v>241</v>
      </c>
      <c r="W82" s="66">
        <v>380</v>
      </c>
      <c r="X82" s="66">
        <v>392</v>
      </c>
      <c r="Y82" s="81"/>
      <c r="Z82" s="66">
        <v>430</v>
      </c>
      <c r="AA82" s="81"/>
      <c r="AC82" s="81"/>
    </row>
    <row r="83" spans="1:29" ht="15" customHeight="1" x14ac:dyDescent="0.25">
      <c r="A83" s="20" t="s">
        <v>14</v>
      </c>
      <c r="B83" s="6" t="s">
        <v>91</v>
      </c>
      <c r="C83" s="7">
        <v>455.92346000226007</v>
      </c>
      <c r="D83" s="113"/>
      <c r="E83" s="7"/>
      <c r="F83" s="31"/>
      <c r="G83" s="81"/>
      <c r="H83" s="81"/>
      <c r="I83" s="51" t="s">
        <v>91</v>
      </c>
      <c r="J83" s="7"/>
      <c r="K83" s="81"/>
      <c r="L83" s="51" t="s">
        <v>91</v>
      </c>
      <c r="M83" s="7"/>
      <c r="N83" s="7"/>
      <c r="O83" s="81"/>
      <c r="P83" s="7">
        <v>2071</v>
      </c>
      <c r="T83" s="81"/>
      <c r="U83" s="66" t="s">
        <v>91</v>
      </c>
      <c r="V83" s="66">
        <v>170</v>
      </c>
      <c r="W83" s="66">
        <v>610</v>
      </c>
      <c r="X83" s="66">
        <v>100</v>
      </c>
      <c r="Y83" s="81"/>
      <c r="Z83" s="66">
        <v>120</v>
      </c>
      <c r="AA83" s="81"/>
      <c r="AC83" s="81"/>
    </row>
    <row r="84" spans="1:29" ht="15" customHeight="1" x14ac:dyDescent="0.25">
      <c r="A84" s="20" t="s">
        <v>14</v>
      </c>
      <c r="B84" s="6" t="s">
        <v>92</v>
      </c>
      <c r="C84" s="7">
        <v>569.93470519795983</v>
      </c>
      <c r="D84" s="113"/>
      <c r="E84" s="7"/>
      <c r="F84" s="31"/>
      <c r="G84" s="81"/>
      <c r="H84" s="81"/>
      <c r="I84" s="51" t="s">
        <v>92</v>
      </c>
      <c r="J84" s="7"/>
      <c r="K84" s="81"/>
      <c r="L84" s="51" t="s">
        <v>92</v>
      </c>
      <c r="M84" s="7"/>
      <c r="N84" s="7"/>
      <c r="O84" s="81"/>
      <c r="P84" s="7">
        <v>2000</v>
      </c>
      <c r="T84" s="81"/>
      <c r="U84" s="66" t="s">
        <v>92</v>
      </c>
      <c r="V84" s="66">
        <v>0</v>
      </c>
      <c r="W84" s="66">
        <v>212</v>
      </c>
      <c r="X84" s="66">
        <v>0</v>
      </c>
      <c r="Y84" s="81"/>
      <c r="Z84" s="66">
        <v>330</v>
      </c>
      <c r="AA84" s="81"/>
      <c r="AC84" s="81"/>
    </row>
    <row r="85" spans="1:29" ht="15" customHeight="1" x14ac:dyDescent="0.25">
      <c r="A85" s="20" t="s">
        <v>14</v>
      </c>
      <c r="B85" s="6" t="s">
        <v>128</v>
      </c>
      <c r="C85" s="10" t="s">
        <v>129</v>
      </c>
      <c r="D85" s="113"/>
      <c r="E85" s="34">
        <v>60</v>
      </c>
      <c r="F85" s="35" t="s">
        <v>157</v>
      </c>
      <c r="G85" s="82"/>
      <c r="H85" s="82"/>
      <c r="I85" s="51" t="s">
        <v>128</v>
      </c>
      <c r="J85" s="34"/>
      <c r="K85" s="82"/>
      <c r="L85" s="51" t="s">
        <v>128</v>
      </c>
      <c r="M85" s="34"/>
      <c r="N85" s="34"/>
      <c r="O85" s="82"/>
      <c r="P85" s="34"/>
      <c r="T85" s="82"/>
      <c r="U85" s="66" t="s">
        <v>128</v>
      </c>
      <c r="V85" s="66">
        <v>0</v>
      </c>
      <c r="W85" s="66">
        <v>3351</v>
      </c>
      <c r="X85" s="66">
        <v>450</v>
      </c>
      <c r="Y85" s="82"/>
      <c r="Z85" s="66"/>
      <c r="AA85" s="82"/>
      <c r="AC85" s="82"/>
    </row>
    <row r="86" spans="1:29" ht="15" customHeight="1" x14ac:dyDescent="0.25">
      <c r="A86" s="21" t="s">
        <v>27</v>
      </c>
      <c r="B86" s="6" t="s">
        <v>41</v>
      </c>
      <c r="C86" s="7">
        <v>480</v>
      </c>
      <c r="D86" s="118">
        <f>SUM(C86:C108)</f>
        <v>8228</v>
      </c>
      <c r="E86" s="7">
        <v>41</v>
      </c>
      <c r="F86" s="31" t="s">
        <v>159</v>
      </c>
      <c r="G86" s="83">
        <f>SUM(E86:E107)</f>
        <v>1125</v>
      </c>
      <c r="H86" s="83">
        <v>9353</v>
      </c>
      <c r="I86" s="51" t="s">
        <v>41</v>
      </c>
      <c r="J86" s="7"/>
      <c r="K86" s="83">
        <v>2053</v>
      </c>
      <c r="L86" s="51" t="s">
        <v>41</v>
      </c>
      <c r="M86" s="7"/>
      <c r="N86" s="7">
        <v>41</v>
      </c>
      <c r="O86" s="83">
        <f>SUM(M86:N108)</f>
        <v>975</v>
      </c>
      <c r="P86" s="7">
        <v>4074</v>
      </c>
      <c r="T86" s="83">
        <v>34632</v>
      </c>
      <c r="U86" s="66" t="s">
        <v>41</v>
      </c>
      <c r="V86" s="38">
        <v>670</v>
      </c>
      <c r="W86" s="38">
        <v>1102</v>
      </c>
      <c r="X86" s="38">
        <v>171</v>
      </c>
      <c r="Y86" s="83">
        <v>13536</v>
      </c>
      <c r="Z86" s="38">
        <v>500</v>
      </c>
      <c r="AA86" s="83">
        <f>SUM(Z86:Z108)</f>
        <v>6863</v>
      </c>
      <c r="AC86" s="83">
        <f>SUM(AA86,Y86,T86,O86,K86,H86)</f>
        <v>67412</v>
      </c>
    </row>
    <row r="87" spans="1:29" ht="15" customHeight="1" x14ac:dyDescent="0.25">
      <c r="A87" s="21" t="s">
        <v>27</v>
      </c>
      <c r="B87" s="6" t="s">
        <v>42</v>
      </c>
      <c r="C87" s="7">
        <v>295.2</v>
      </c>
      <c r="D87" s="118"/>
      <c r="E87" s="7"/>
      <c r="F87" s="31"/>
      <c r="G87" s="84"/>
      <c r="H87" s="84"/>
      <c r="I87" s="51" t="s">
        <v>42</v>
      </c>
      <c r="J87" s="7"/>
      <c r="K87" s="84"/>
      <c r="L87" s="51" t="s">
        <v>42</v>
      </c>
      <c r="M87" s="7"/>
      <c r="N87" s="7"/>
      <c r="O87" s="84"/>
      <c r="P87" s="7">
        <v>2687</v>
      </c>
      <c r="T87" s="84"/>
      <c r="U87" s="66" t="s">
        <v>42</v>
      </c>
      <c r="V87" s="38">
        <v>318</v>
      </c>
      <c r="W87" s="38">
        <v>260</v>
      </c>
      <c r="X87" s="38">
        <v>358</v>
      </c>
      <c r="Y87" s="84"/>
      <c r="Z87" s="38">
        <v>530</v>
      </c>
      <c r="AA87" s="84"/>
      <c r="AC87" s="84"/>
    </row>
    <row r="88" spans="1:29" ht="15" customHeight="1" x14ac:dyDescent="0.25">
      <c r="A88" s="21" t="s">
        <v>27</v>
      </c>
      <c r="B88" s="6" t="s">
        <v>43</v>
      </c>
      <c r="C88" s="7">
        <v>400</v>
      </c>
      <c r="D88" s="118"/>
      <c r="E88" s="7"/>
      <c r="F88" s="31"/>
      <c r="G88" s="84"/>
      <c r="H88" s="84"/>
      <c r="I88" s="51" t="s">
        <v>43</v>
      </c>
      <c r="J88" s="7"/>
      <c r="K88" s="84"/>
      <c r="L88" s="51" t="s">
        <v>43</v>
      </c>
      <c r="M88" s="7"/>
      <c r="N88" s="7"/>
      <c r="O88" s="84"/>
      <c r="P88" s="7">
        <v>1751</v>
      </c>
      <c r="T88" s="84"/>
      <c r="U88" s="66" t="s">
        <v>43</v>
      </c>
      <c r="V88" s="38"/>
      <c r="W88" s="66">
        <v>239</v>
      </c>
      <c r="X88" s="38"/>
      <c r="Y88" s="84"/>
      <c r="Z88" s="38">
        <v>404</v>
      </c>
      <c r="AA88" s="84"/>
      <c r="AC88" s="84"/>
    </row>
    <row r="89" spans="1:29" ht="15" customHeight="1" x14ac:dyDescent="0.25">
      <c r="A89" s="21" t="s">
        <v>27</v>
      </c>
      <c r="B89" s="6" t="s">
        <v>44</v>
      </c>
      <c r="C89" s="7">
        <v>453.6</v>
      </c>
      <c r="D89" s="118"/>
      <c r="E89" s="7">
        <v>200</v>
      </c>
      <c r="F89" s="31" t="s">
        <v>159</v>
      </c>
      <c r="G89" s="84"/>
      <c r="H89" s="84"/>
      <c r="I89" s="51" t="s">
        <v>44</v>
      </c>
      <c r="J89" s="7">
        <v>369</v>
      </c>
      <c r="K89" s="84"/>
      <c r="L89" s="51" t="s">
        <v>44</v>
      </c>
      <c r="M89" s="7"/>
      <c r="N89" s="7">
        <v>200</v>
      </c>
      <c r="O89" s="84"/>
      <c r="P89" s="7">
        <v>1184</v>
      </c>
      <c r="T89" s="84"/>
      <c r="U89" s="66" t="s">
        <v>44</v>
      </c>
      <c r="V89" s="66">
        <v>65</v>
      </c>
      <c r="W89" s="66">
        <v>377</v>
      </c>
      <c r="X89" s="66">
        <v>201</v>
      </c>
      <c r="Y89" s="84"/>
      <c r="Z89" s="66">
        <v>295</v>
      </c>
      <c r="AA89" s="84"/>
      <c r="AC89" s="84"/>
    </row>
    <row r="90" spans="1:29" ht="15" customHeight="1" x14ac:dyDescent="0.25">
      <c r="A90" s="21" t="s">
        <v>27</v>
      </c>
      <c r="B90" s="6" t="s">
        <v>45</v>
      </c>
      <c r="C90" s="7">
        <v>426.4</v>
      </c>
      <c r="D90" s="118"/>
      <c r="E90" s="7"/>
      <c r="F90" s="31"/>
      <c r="G90" s="84"/>
      <c r="H90" s="84"/>
      <c r="I90" s="51" t="s">
        <v>45</v>
      </c>
      <c r="J90" s="7"/>
      <c r="K90" s="84"/>
      <c r="L90" s="51" t="s">
        <v>45</v>
      </c>
      <c r="M90" s="7"/>
      <c r="N90" s="7"/>
      <c r="O90" s="84"/>
      <c r="P90" s="7">
        <v>2247</v>
      </c>
      <c r="T90" s="84"/>
      <c r="U90" s="66" t="s">
        <v>45</v>
      </c>
      <c r="V90" s="66">
        <v>169</v>
      </c>
      <c r="W90" s="66">
        <v>151</v>
      </c>
      <c r="X90" s="66">
        <v>130</v>
      </c>
      <c r="Y90" s="84"/>
      <c r="Z90" s="66">
        <v>350</v>
      </c>
      <c r="AA90" s="84"/>
      <c r="AC90" s="84"/>
    </row>
    <row r="91" spans="1:29" ht="15" customHeight="1" x14ac:dyDescent="0.25">
      <c r="A91" s="21" t="s">
        <v>27</v>
      </c>
      <c r="B91" s="6" t="s">
        <v>46</v>
      </c>
      <c r="C91" s="7">
        <v>240</v>
      </c>
      <c r="D91" s="118"/>
      <c r="E91" s="7"/>
      <c r="F91" s="31"/>
      <c r="G91" s="84"/>
      <c r="H91" s="84"/>
      <c r="I91" s="51" t="s">
        <v>46</v>
      </c>
      <c r="J91" s="7"/>
      <c r="K91" s="84"/>
      <c r="L91" s="51" t="s">
        <v>46</v>
      </c>
      <c r="M91" s="7"/>
      <c r="N91" s="7"/>
      <c r="O91" s="84"/>
      <c r="P91" s="7">
        <v>720</v>
      </c>
      <c r="T91" s="84"/>
      <c r="U91" s="66" t="s">
        <v>46</v>
      </c>
      <c r="V91" s="66">
        <v>0</v>
      </c>
      <c r="W91" s="66">
        <v>156</v>
      </c>
      <c r="X91" s="38"/>
      <c r="Y91" s="84"/>
      <c r="Z91" s="66">
        <v>150</v>
      </c>
      <c r="AA91" s="84"/>
      <c r="AC91" s="84"/>
    </row>
    <row r="92" spans="1:29" ht="15" customHeight="1" x14ac:dyDescent="0.25">
      <c r="A92" s="21" t="s">
        <v>27</v>
      </c>
      <c r="B92" s="6" t="s">
        <v>56</v>
      </c>
      <c r="C92" s="7">
        <v>400</v>
      </c>
      <c r="D92" s="118"/>
      <c r="E92" s="7"/>
      <c r="F92" s="31"/>
      <c r="G92" s="84"/>
      <c r="H92" s="84"/>
      <c r="I92" s="51" t="s">
        <v>56</v>
      </c>
      <c r="J92" s="7">
        <v>158</v>
      </c>
      <c r="K92" s="84"/>
      <c r="L92" s="51" t="s">
        <v>56</v>
      </c>
      <c r="M92" s="7"/>
      <c r="N92" s="7"/>
      <c r="O92" s="84"/>
      <c r="P92" s="7">
        <v>1537</v>
      </c>
      <c r="T92" s="84"/>
      <c r="U92" s="66" t="s">
        <v>56</v>
      </c>
      <c r="V92" s="38"/>
      <c r="W92" s="38">
        <v>635</v>
      </c>
      <c r="X92" s="38">
        <v>500</v>
      </c>
      <c r="Y92" s="84"/>
      <c r="Z92" s="38">
        <v>391</v>
      </c>
      <c r="AA92" s="84"/>
      <c r="AC92" s="84"/>
    </row>
    <row r="93" spans="1:29" ht="15" customHeight="1" x14ac:dyDescent="0.25">
      <c r="A93" s="21" t="s">
        <v>27</v>
      </c>
      <c r="B93" s="6" t="s">
        <v>57</v>
      </c>
      <c r="C93" s="7">
        <v>239.2</v>
      </c>
      <c r="D93" s="118"/>
      <c r="E93" s="7"/>
      <c r="F93" s="31"/>
      <c r="G93" s="84"/>
      <c r="H93" s="84"/>
      <c r="I93" s="51" t="s">
        <v>57</v>
      </c>
      <c r="J93" s="7"/>
      <c r="K93" s="84"/>
      <c r="L93" s="51" t="s">
        <v>57</v>
      </c>
      <c r="M93" s="7"/>
      <c r="N93" s="7"/>
      <c r="O93" s="84"/>
      <c r="P93" s="7">
        <v>677</v>
      </c>
      <c r="T93" s="84"/>
      <c r="U93" s="66" t="s">
        <v>57</v>
      </c>
      <c r="V93" s="38"/>
      <c r="W93" s="38">
        <v>95</v>
      </c>
      <c r="X93" s="38"/>
      <c r="Y93" s="84"/>
      <c r="Z93" s="38">
        <v>180</v>
      </c>
      <c r="AA93" s="84"/>
      <c r="AC93" s="84"/>
    </row>
    <row r="94" spans="1:29" ht="15" customHeight="1" x14ac:dyDescent="0.25">
      <c r="A94" s="21" t="s">
        <v>27</v>
      </c>
      <c r="B94" s="6" t="s">
        <v>58</v>
      </c>
      <c r="C94" s="8">
        <v>175</v>
      </c>
      <c r="D94" s="118"/>
      <c r="E94" s="8"/>
      <c r="F94" s="36"/>
      <c r="G94" s="84"/>
      <c r="H94" s="84"/>
      <c r="I94" s="51" t="s">
        <v>58</v>
      </c>
      <c r="J94" s="8"/>
      <c r="K94" s="84"/>
      <c r="L94" s="51" t="s">
        <v>58</v>
      </c>
      <c r="M94" s="8"/>
      <c r="N94" s="8"/>
      <c r="O94" s="84"/>
      <c r="P94" s="8">
        <v>363</v>
      </c>
      <c r="T94" s="84"/>
      <c r="U94" s="66" t="s">
        <v>58</v>
      </c>
      <c r="V94" s="72"/>
      <c r="W94" s="72">
        <v>28</v>
      </c>
      <c r="X94" s="72"/>
      <c r="Y94" s="84"/>
      <c r="Z94" s="72">
        <v>150</v>
      </c>
      <c r="AA94" s="84"/>
      <c r="AC94" s="84"/>
    </row>
    <row r="95" spans="1:29" ht="30" customHeight="1" x14ac:dyDescent="0.25">
      <c r="A95" s="21" t="s">
        <v>27</v>
      </c>
      <c r="B95" s="6" t="s">
        <v>59</v>
      </c>
      <c r="C95" s="8">
        <v>210</v>
      </c>
      <c r="D95" s="118"/>
      <c r="E95" s="8">
        <v>100</v>
      </c>
      <c r="F95" s="33" t="s">
        <v>148</v>
      </c>
      <c r="G95" s="84"/>
      <c r="H95" s="84"/>
      <c r="I95" s="51" t="s">
        <v>59</v>
      </c>
      <c r="J95" s="8"/>
      <c r="K95" s="84"/>
      <c r="L95" s="51" t="s">
        <v>59</v>
      </c>
      <c r="M95" s="8"/>
      <c r="N95" s="8"/>
      <c r="O95" s="84"/>
      <c r="P95" s="8">
        <v>512</v>
      </c>
      <c r="T95" s="84"/>
      <c r="U95" s="66" t="s">
        <v>59</v>
      </c>
      <c r="V95" s="66">
        <v>0</v>
      </c>
      <c r="W95" s="66">
        <v>0</v>
      </c>
      <c r="X95" s="66">
        <v>0</v>
      </c>
      <c r="Y95" s="84"/>
      <c r="Z95" s="66">
        <v>100</v>
      </c>
      <c r="AA95" s="84"/>
      <c r="AC95" s="84"/>
    </row>
    <row r="96" spans="1:29" ht="15" customHeight="1" x14ac:dyDescent="0.25">
      <c r="A96" s="21" t="s">
        <v>27</v>
      </c>
      <c r="B96" s="6" t="s">
        <v>60</v>
      </c>
      <c r="C96" s="7">
        <v>245.6</v>
      </c>
      <c r="D96" s="118"/>
      <c r="E96" s="7">
        <v>40</v>
      </c>
      <c r="F96" s="31" t="s">
        <v>159</v>
      </c>
      <c r="G96" s="84"/>
      <c r="H96" s="84"/>
      <c r="I96" s="51" t="s">
        <v>60</v>
      </c>
      <c r="J96" s="7"/>
      <c r="K96" s="84"/>
      <c r="L96" s="51" t="s">
        <v>60</v>
      </c>
      <c r="M96" s="7"/>
      <c r="N96" s="7">
        <v>40</v>
      </c>
      <c r="O96" s="84"/>
      <c r="P96" s="7">
        <v>904</v>
      </c>
      <c r="T96" s="84"/>
      <c r="U96" s="66" t="s">
        <v>60</v>
      </c>
      <c r="V96" s="66">
        <v>0</v>
      </c>
      <c r="W96" s="66">
        <v>117</v>
      </c>
      <c r="X96" s="66">
        <v>165</v>
      </c>
      <c r="Y96" s="84"/>
      <c r="Z96" s="66">
        <v>150</v>
      </c>
      <c r="AA96" s="84"/>
      <c r="AC96" s="84"/>
    </row>
    <row r="97" spans="1:30" ht="15" customHeight="1" x14ac:dyDescent="0.25">
      <c r="A97" s="21" t="s">
        <v>27</v>
      </c>
      <c r="B97" s="6" t="s">
        <v>61</v>
      </c>
      <c r="C97" s="8">
        <v>300</v>
      </c>
      <c r="D97" s="118"/>
      <c r="E97" s="8"/>
      <c r="F97" s="36"/>
      <c r="G97" s="84"/>
      <c r="H97" s="84"/>
      <c r="I97" s="51" t="s">
        <v>61</v>
      </c>
      <c r="J97" s="8"/>
      <c r="K97" s="84"/>
      <c r="L97" s="51" t="s">
        <v>61</v>
      </c>
      <c r="M97" s="8"/>
      <c r="N97" s="8"/>
      <c r="O97" s="84"/>
      <c r="P97" s="8">
        <v>659</v>
      </c>
      <c r="T97" s="84"/>
      <c r="U97" s="66" t="s">
        <v>61</v>
      </c>
      <c r="V97" s="66">
        <v>0</v>
      </c>
      <c r="W97" s="66">
        <v>102</v>
      </c>
      <c r="X97" s="66">
        <v>506</v>
      </c>
      <c r="Y97" s="84"/>
      <c r="Z97" s="66">
        <v>100</v>
      </c>
      <c r="AA97" s="84"/>
      <c r="AC97" s="84"/>
      <c r="AD97" s="119"/>
    </row>
    <row r="98" spans="1:30" ht="15" customHeight="1" x14ac:dyDescent="0.25">
      <c r="A98" s="21" t="s">
        <v>27</v>
      </c>
      <c r="B98" s="6" t="s">
        <v>62</v>
      </c>
      <c r="C98" s="7">
        <v>379.2</v>
      </c>
      <c r="D98" s="118"/>
      <c r="E98" s="7"/>
      <c r="F98" s="31"/>
      <c r="G98" s="84"/>
      <c r="H98" s="84"/>
      <c r="I98" s="51" t="s">
        <v>62</v>
      </c>
      <c r="J98" s="7"/>
      <c r="K98" s="84"/>
      <c r="L98" s="51" t="s">
        <v>62</v>
      </c>
      <c r="M98" s="7"/>
      <c r="N98" s="7"/>
      <c r="O98" s="84"/>
      <c r="P98" s="7">
        <v>1152</v>
      </c>
      <c r="T98" s="84"/>
      <c r="U98" s="66" t="s">
        <v>62</v>
      </c>
      <c r="V98" s="66">
        <v>0</v>
      </c>
      <c r="W98" s="66">
        <v>177</v>
      </c>
      <c r="X98" s="66">
        <v>392</v>
      </c>
      <c r="Y98" s="84"/>
      <c r="Z98" s="66">
        <v>100</v>
      </c>
      <c r="AA98" s="84"/>
      <c r="AC98" s="84"/>
    </row>
    <row r="99" spans="1:30" ht="15" customHeight="1" x14ac:dyDescent="0.25">
      <c r="A99" s="21" t="s">
        <v>27</v>
      </c>
      <c r="B99" s="6" t="s">
        <v>63</v>
      </c>
      <c r="C99" s="7">
        <v>480</v>
      </c>
      <c r="D99" s="118"/>
      <c r="E99" s="7"/>
      <c r="F99" s="31"/>
      <c r="G99" s="84"/>
      <c r="H99" s="84"/>
      <c r="I99" s="51" t="s">
        <v>63</v>
      </c>
      <c r="J99" s="7"/>
      <c r="K99" s="84"/>
      <c r="L99" s="51" t="s">
        <v>63</v>
      </c>
      <c r="M99" s="7">
        <v>200</v>
      </c>
      <c r="N99" s="7">
        <v>300</v>
      </c>
      <c r="O99" s="84"/>
      <c r="P99" s="7">
        <v>5284</v>
      </c>
      <c r="T99" s="84"/>
      <c r="U99" s="66" t="s">
        <v>63</v>
      </c>
      <c r="V99" s="66">
        <v>635</v>
      </c>
      <c r="W99" s="66">
        <v>1032</v>
      </c>
      <c r="X99" s="38"/>
      <c r="Y99" s="84"/>
      <c r="Z99" s="66">
        <v>659</v>
      </c>
      <c r="AA99" s="84"/>
      <c r="AC99" s="84"/>
    </row>
    <row r="100" spans="1:30" ht="15" customHeight="1" x14ac:dyDescent="0.25">
      <c r="A100" s="21" t="s">
        <v>27</v>
      </c>
      <c r="B100" s="6" t="s">
        <v>64</v>
      </c>
      <c r="C100" s="8">
        <v>254</v>
      </c>
      <c r="D100" s="118"/>
      <c r="E100" s="8">
        <v>98</v>
      </c>
      <c r="F100" s="36" t="s">
        <v>159</v>
      </c>
      <c r="G100" s="84"/>
      <c r="H100" s="84"/>
      <c r="I100" s="51" t="s">
        <v>64</v>
      </c>
      <c r="J100" s="8"/>
      <c r="K100" s="84"/>
      <c r="L100" s="51" t="s">
        <v>64</v>
      </c>
      <c r="M100" s="8"/>
      <c r="N100" s="8">
        <v>98</v>
      </c>
      <c r="O100" s="84"/>
      <c r="P100" s="8">
        <v>318</v>
      </c>
      <c r="T100" s="84"/>
      <c r="U100" s="66" t="s">
        <v>64</v>
      </c>
      <c r="V100" s="66">
        <v>0</v>
      </c>
      <c r="W100" s="66">
        <v>89</v>
      </c>
      <c r="X100" s="72"/>
      <c r="Y100" s="84"/>
      <c r="Z100" s="66">
        <v>100</v>
      </c>
      <c r="AA100" s="84"/>
      <c r="AC100" s="84"/>
    </row>
    <row r="101" spans="1:30" ht="30" customHeight="1" x14ac:dyDescent="0.25">
      <c r="A101" s="21" t="s">
        <v>27</v>
      </c>
      <c r="B101" s="6" t="s">
        <v>95</v>
      </c>
      <c r="C101" s="8">
        <v>400</v>
      </c>
      <c r="D101" s="118"/>
      <c r="E101" s="8">
        <v>400</v>
      </c>
      <c r="F101" s="33" t="s">
        <v>149</v>
      </c>
      <c r="G101" s="84"/>
      <c r="H101" s="84"/>
      <c r="I101" s="51" t="s">
        <v>95</v>
      </c>
      <c r="J101" s="8">
        <v>76</v>
      </c>
      <c r="K101" s="84"/>
      <c r="L101" s="51" t="s">
        <v>95</v>
      </c>
      <c r="M101" s="8"/>
      <c r="N101" s="8"/>
      <c r="O101" s="84"/>
      <c r="P101" s="8">
        <v>367</v>
      </c>
      <c r="T101" s="84"/>
      <c r="U101" s="73" t="s">
        <v>95</v>
      </c>
      <c r="V101" s="72"/>
      <c r="W101" s="66">
        <v>172</v>
      </c>
      <c r="X101" s="66">
        <v>1222</v>
      </c>
      <c r="Y101" s="84"/>
      <c r="Z101" s="66">
        <v>170</v>
      </c>
      <c r="AA101" s="84"/>
      <c r="AC101" s="84"/>
    </row>
    <row r="102" spans="1:30" ht="15" customHeight="1" x14ac:dyDescent="0.25">
      <c r="A102" s="21" t="s">
        <v>27</v>
      </c>
      <c r="B102" s="6" t="s">
        <v>93</v>
      </c>
      <c r="C102" s="7">
        <v>480</v>
      </c>
      <c r="D102" s="118"/>
      <c r="E102" s="7">
        <v>60</v>
      </c>
      <c r="F102" s="31" t="s">
        <v>159</v>
      </c>
      <c r="G102" s="84"/>
      <c r="H102" s="84"/>
      <c r="I102" s="51" t="s">
        <v>93</v>
      </c>
      <c r="J102" s="7">
        <v>1132</v>
      </c>
      <c r="K102" s="84"/>
      <c r="L102" s="51" t="s">
        <v>93</v>
      </c>
      <c r="M102" s="7"/>
      <c r="N102" s="7">
        <v>60</v>
      </c>
      <c r="O102" s="84"/>
      <c r="P102" s="7">
        <v>2166</v>
      </c>
      <c r="T102" s="84"/>
      <c r="U102" s="66" t="s">
        <v>93</v>
      </c>
      <c r="V102" s="38">
        <v>13</v>
      </c>
      <c r="W102" s="38">
        <v>499</v>
      </c>
      <c r="X102" s="38">
        <v>310</v>
      </c>
      <c r="Y102" s="84"/>
      <c r="Z102" s="72">
        <v>650</v>
      </c>
      <c r="AA102" s="84"/>
      <c r="AC102" s="84"/>
    </row>
    <row r="103" spans="1:30" ht="15" customHeight="1" x14ac:dyDescent="0.25">
      <c r="A103" s="21" t="s">
        <v>27</v>
      </c>
      <c r="B103" s="6" t="s">
        <v>94</v>
      </c>
      <c r="C103" s="7">
        <v>480</v>
      </c>
      <c r="D103" s="118"/>
      <c r="E103" s="7"/>
      <c r="F103" s="31"/>
      <c r="G103" s="84"/>
      <c r="H103" s="84"/>
      <c r="I103" s="51" t="s">
        <v>94</v>
      </c>
      <c r="J103" s="7"/>
      <c r="K103" s="84"/>
      <c r="L103" s="51" t="s">
        <v>94</v>
      </c>
      <c r="M103" s="7"/>
      <c r="N103" s="7"/>
      <c r="O103" s="84"/>
      <c r="P103" s="7">
        <v>2041</v>
      </c>
      <c r="T103" s="84"/>
      <c r="U103" s="66" t="s">
        <v>94</v>
      </c>
      <c r="V103" s="38">
        <v>249</v>
      </c>
      <c r="W103" s="38">
        <v>482</v>
      </c>
      <c r="X103" s="38">
        <v>100</v>
      </c>
      <c r="Y103" s="84"/>
      <c r="Z103" s="38">
        <v>566</v>
      </c>
      <c r="AA103" s="84"/>
      <c r="AC103" s="84"/>
    </row>
    <row r="104" spans="1:30" ht="15" customHeight="1" x14ac:dyDescent="0.25">
      <c r="A104" s="21" t="s">
        <v>27</v>
      </c>
      <c r="B104" s="6" t="s">
        <v>96</v>
      </c>
      <c r="C104" s="8">
        <v>284</v>
      </c>
      <c r="D104" s="118"/>
      <c r="E104" s="8"/>
      <c r="F104" s="36"/>
      <c r="G104" s="84"/>
      <c r="H104" s="84"/>
      <c r="I104" s="51" t="s">
        <v>96</v>
      </c>
      <c r="J104" s="8"/>
      <c r="K104" s="84"/>
      <c r="L104" s="51" t="s">
        <v>96</v>
      </c>
      <c r="M104" s="8"/>
      <c r="N104" s="8"/>
      <c r="O104" s="84"/>
      <c r="P104" s="8">
        <v>783</v>
      </c>
      <c r="T104" s="84"/>
      <c r="U104" s="66" t="s">
        <v>96</v>
      </c>
      <c r="V104" s="72"/>
      <c r="W104" s="66">
        <v>53</v>
      </c>
      <c r="X104" s="66">
        <v>268</v>
      </c>
      <c r="Y104" s="84"/>
      <c r="Z104" s="38">
        <v>212</v>
      </c>
      <c r="AA104" s="84"/>
      <c r="AC104" s="84"/>
    </row>
    <row r="105" spans="1:30" ht="15" customHeight="1" x14ac:dyDescent="0.25">
      <c r="A105" s="21" t="s">
        <v>27</v>
      </c>
      <c r="B105" s="6" t="s">
        <v>97</v>
      </c>
      <c r="C105" s="7">
        <v>537.6</v>
      </c>
      <c r="D105" s="118"/>
      <c r="E105" s="7"/>
      <c r="F105" s="31"/>
      <c r="G105" s="84"/>
      <c r="H105" s="84"/>
      <c r="I105" s="51" t="s">
        <v>97</v>
      </c>
      <c r="J105" s="7">
        <v>33</v>
      </c>
      <c r="K105" s="84"/>
      <c r="L105" s="51" t="s">
        <v>97</v>
      </c>
      <c r="M105" s="7"/>
      <c r="N105" s="7"/>
      <c r="O105" s="84"/>
      <c r="P105" s="7">
        <v>2721</v>
      </c>
      <c r="T105" s="84"/>
      <c r="U105" s="66" t="s">
        <v>97</v>
      </c>
      <c r="V105" s="66">
        <v>169</v>
      </c>
      <c r="W105" s="66">
        <v>326</v>
      </c>
      <c r="X105" s="66">
        <v>76</v>
      </c>
      <c r="Y105" s="84"/>
      <c r="Z105" s="72">
        <v>266</v>
      </c>
      <c r="AA105" s="84"/>
      <c r="AC105" s="84"/>
    </row>
    <row r="106" spans="1:30" ht="15" customHeight="1" x14ac:dyDescent="0.25">
      <c r="A106" s="21" t="s">
        <v>27</v>
      </c>
      <c r="B106" s="6" t="s">
        <v>98</v>
      </c>
      <c r="C106" s="7">
        <v>400</v>
      </c>
      <c r="D106" s="118"/>
      <c r="E106" s="7">
        <v>36</v>
      </c>
      <c r="F106" s="31" t="s">
        <v>159</v>
      </c>
      <c r="G106" s="84"/>
      <c r="H106" s="84"/>
      <c r="I106" s="51" t="s">
        <v>98</v>
      </c>
      <c r="J106" s="7"/>
      <c r="K106" s="84"/>
      <c r="L106" s="51" t="s">
        <v>98</v>
      </c>
      <c r="M106" s="7"/>
      <c r="N106" s="7">
        <v>36</v>
      </c>
      <c r="O106" s="84"/>
      <c r="P106" s="7">
        <v>981</v>
      </c>
      <c r="T106" s="84"/>
      <c r="U106" s="66" t="s">
        <v>98</v>
      </c>
      <c r="V106" s="66">
        <v>0</v>
      </c>
      <c r="W106" s="66">
        <v>256</v>
      </c>
      <c r="X106" s="66">
        <v>168</v>
      </c>
      <c r="Y106" s="84"/>
      <c r="Z106" s="66">
        <v>430</v>
      </c>
      <c r="AA106" s="84"/>
      <c r="AC106" s="84"/>
    </row>
    <row r="107" spans="1:30" ht="30" customHeight="1" x14ac:dyDescent="0.25">
      <c r="A107" s="21" t="s">
        <v>27</v>
      </c>
      <c r="B107" s="6" t="s">
        <v>109</v>
      </c>
      <c r="C107" s="8">
        <v>189</v>
      </c>
      <c r="D107" s="118"/>
      <c r="E107" s="8">
        <v>150</v>
      </c>
      <c r="F107" s="33" t="s">
        <v>144</v>
      </c>
      <c r="G107" s="84"/>
      <c r="H107" s="84"/>
      <c r="I107" s="51" t="s">
        <v>109</v>
      </c>
      <c r="J107" s="8"/>
      <c r="K107" s="84"/>
      <c r="L107" s="51" t="s">
        <v>109</v>
      </c>
      <c r="M107" s="8"/>
      <c r="N107" s="8"/>
      <c r="O107" s="84"/>
      <c r="P107" s="8">
        <v>527</v>
      </c>
      <c r="T107" s="84"/>
      <c r="U107" s="66" t="s">
        <v>109</v>
      </c>
      <c r="V107" s="72"/>
      <c r="W107" s="72">
        <v>157</v>
      </c>
      <c r="X107" s="72">
        <v>176</v>
      </c>
      <c r="Y107" s="84"/>
      <c r="Z107" s="72">
        <v>210</v>
      </c>
      <c r="AA107" s="84"/>
      <c r="AC107" s="84"/>
    </row>
    <row r="108" spans="1:30" ht="15" customHeight="1" x14ac:dyDescent="0.25">
      <c r="A108" s="21" t="s">
        <v>27</v>
      </c>
      <c r="B108" s="6" t="s">
        <v>110</v>
      </c>
      <c r="C108" s="7">
        <v>479.2</v>
      </c>
      <c r="D108" s="118"/>
      <c r="E108" s="7"/>
      <c r="F108" s="31"/>
      <c r="G108" s="85"/>
      <c r="H108" s="85"/>
      <c r="I108" s="51" t="s">
        <v>110</v>
      </c>
      <c r="J108" s="7">
        <v>285</v>
      </c>
      <c r="K108" s="85"/>
      <c r="L108" s="51" t="s">
        <v>110</v>
      </c>
      <c r="M108" s="7"/>
      <c r="N108" s="7"/>
      <c r="O108" s="85"/>
      <c r="P108" s="7">
        <v>977</v>
      </c>
      <c r="T108" s="85"/>
      <c r="U108" s="66" t="s">
        <v>110</v>
      </c>
      <c r="V108" s="66">
        <v>13</v>
      </c>
      <c r="W108" s="66">
        <v>163</v>
      </c>
      <c r="X108" s="66">
        <v>215</v>
      </c>
      <c r="Y108" s="85"/>
      <c r="Z108" s="72">
        <v>200</v>
      </c>
      <c r="AA108" s="85"/>
      <c r="AC108" s="85"/>
    </row>
    <row r="109" spans="1:30" ht="30" customHeight="1" x14ac:dyDescent="0.25">
      <c r="A109" s="23" t="s">
        <v>72</v>
      </c>
      <c r="B109" s="6" t="s">
        <v>81</v>
      </c>
      <c r="C109" s="7">
        <v>600</v>
      </c>
      <c r="D109" s="116">
        <f>SUM(C109:C117)</f>
        <v>8469.6</v>
      </c>
      <c r="E109" s="7">
        <v>350</v>
      </c>
      <c r="F109" s="32" t="s">
        <v>153</v>
      </c>
      <c r="G109" s="86">
        <f>SUM(E109:E119)</f>
        <v>2150</v>
      </c>
      <c r="H109" s="86">
        <v>10619.6</v>
      </c>
      <c r="I109" s="51" t="s">
        <v>81</v>
      </c>
      <c r="J109" s="7"/>
      <c r="K109" s="86"/>
      <c r="L109" s="51" t="s">
        <v>81</v>
      </c>
      <c r="M109" s="7">
        <v>200</v>
      </c>
      <c r="N109" s="7">
        <v>150</v>
      </c>
      <c r="O109" s="86">
        <f>SUM(M109:N119)</f>
        <v>4830</v>
      </c>
      <c r="P109" s="7">
        <v>1847</v>
      </c>
      <c r="T109" s="86">
        <v>54039</v>
      </c>
      <c r="U109" s="66" t="s">
        <v>81</v>
      </c>
      <c r="V109" s="66">
        <v>0</v>
      </c>
      <c r="W109" s="66">
        <v>222</v>
      </c>
      <c r="X109" s="38"/>
      <c r="Y109" s="86">
        <v>9846</v>
      </c>
      <c r="Z109" s="66">
        <v>679</v>
      </c>
      <c r="AA109" s="86">
        <f>SUM(Z109:Z119)</f>
        <v>15061</v>
      </c>
      <c r="AC109" s="86">
        <f>SUM(AA109,Y109,T109,O109,H109)</f>
        <v>94395.6</v>
      </c>
    </row>
    <row r="110" spans="1:30" ht="30" customHeight="1" x14ac:dyDescent="0.25">
      <c r="A110" s="23" t="s">
        <v>72</v>
      </c>
      <c r="B110" s="6" t="s">
        <v>73</v>
      </c>
      <c r="C110" s="7">
        <v>240</v>
      </c>
      <c r="D110" s="116"/>
      <c r="E110" s="7">
        <v>500</v>
      </c>
      <c r="F110" s="32" t="s">
        <v>153</v>
      </c>
      <c r="G110" s="87"/>
      <c r="H110" s="87"/>
      <c r="I110" s="51" t="s">
        <v>73</v>
      </c>
      <c r="J110" s="7"/>
      <c r="K110" s="87"/>
      <c r="L110" s="51" t="s">
        <v>73</v>
      </c>
      <c r="M110" s="7">
        <v>200</v>
      </c>
      <c r="N110" s="7">
        <v>300</v>
      </c>
      <c r="O110" s="87"/>
      <c r="P110" s="7">
        <v>965</v>
      </c>
      <c r="T110" s="87"/>
      <c r="U110" s="66" t="s">
        <v>73</v>
      </c>
      <c r="V110" s="38"/>
      <c r="W110" s="66">
        <v>40</v>
      </c>
      <c r="X110" s="66">
        <v>589</v>
      </c>
      <c r="Y110" s="87"/>
      <c r="Z110" s="66">
        <v>672</v>
      </c>
      <c r="AA110" s="87"/>
      <c r="AC110" s="87"/>
    </row>
    <row r="111" spans="1:30" ht="15" customHeight="1" x14ac:dyDescent="0.25">
      <c r="A111" s="23" t="s">
        <v>72</v>
      </c>
      <c r="B111" s="6" t="s">
        <v>120</v>
      </c>
      <c r="C111" s="7">
        <v>800</v>
      </c>
      <c r="D111" s="116"/>
      <c r="E111" s="7">
        <v>100</v>
      </c>
      <c r="F111" s="31" t="s">
        <v>160</v>
      </c>
      <c r="G111" s="87"/>
      <c r="H111" s="87"/>
      <c r="I111" s="51" t="s">
        <v>120</v>
      </c>
      <c r="J111" s="7"/>
      <c r="K111" s="87"/>
      <c r="L111" s="51" t="s">
        <v>120</v>
      </c>
      <c r="M111" s="7">
        <v>100</v>
      </c>
      <c r="N111" s="7"/>
      <c r="O111" s="87"/>
      <c r="P111" s="7">
        <v>8245</v>
      </c>
      <c r="T111" s="87"/>
      <c r="U111" s="66" t="s">
        <v>120</v>
      </c>
      <c r="V111" s="38"/>
      <c r="W111" s="38">
        <v>736</v>
      </c>
      <c r="X111" s="38">
        <v>720</v>
      </c>
      <c r="Y111" s="87"/>
      <c r="Z111" s="38">
        <v>1245</v>
      </c>
      <c r="AA111" s="87"/>
      <c r="AC111" s="87"/>
    </row>
    <row r="112" spans="1:30" ht="15" customHeight="1" x14ac:dyDescent="0.25">
      <c r="A112" s="23" t="s">
        <v>72</v>
      </c>
      <c r="B112" s="6" t="s">
        <v>121</v>
      </c>
      <c r="C112" s="7">
        <v>1200</v>
      </c>
      <c r="D112" s="116"/>
      <c r="E112" s="7">
        <v>250</v>
      </c>
      <c r="F112" s="31" t="s">
        <v>159</v>
      </c>
      <c r="G112" s="87"/>
      <c r="H112" s="87"/>
      <c r="I112" s="51" t="s">
        <v>121</v>
      </c>
      <c r="J112" s="7"/>
      <c r="K112" s="87"/>
      <c r="L112" s="51" t="s">
        <v>121</v>
      </c>
      <c r="M112" s="7"/>
      <c r="N112" s="7">
        <v>250</v>
      </c>
      <c r="O112" s="87"/>
      <c r="P112" s="7">
        <v>9353</v>
      </c>
      <c r="T112" s="87"/>
      <c r="U112" s="66" t="s">
        <v>121</v>
      </c>
      <c r="V112" s="38"/>
      <c r="W112" s="38">
        <v>1832</v>
      </c>
      <c r="X112" s="38">
        <v>566</v>
      </c>
      <c r="Y112" s="87"/>
      <c r="Z112" s="38">
        <v>1459</v>
      </c>
      <c r="AA112" s="87"/>
      <c r="AC112" s="87"/>
    </row>
    <row r="113" spans="1:30" ht="30" customHeight="1" x14ac:dyDescent="0.25">
      <c r="A113" s="23" t="s">
        <v>72</v>
      </c>
      <c r="B113" s="6" t="s">
        <v>122</v>
      </c>
      <c r="C113" s="7">
        <v>640</v>
      </c>
      <c r="D113" s="116"/>
      <c r="E113" s="7">
        <v>450</v>
      </c>
      <c r="F113" s="32" t="s">
        <v>153</v>
      </c>
      <c r="G113" s="87"/>
      <c r="H113" s="87"/>
      <c r="I113" s="51" t="s">
        <v>122</v>
      </c>
      <c r="J113" s="7"/>
      <c r="K113" s="87"/>
      <c r="L113" s="51" t="s">
        <v>122</v>
      </c>
      <c r="M113" s="7">
        <v>150</v>
      </c>
      <c r="N113" s="7">
        <v>300</v>
      </c>
      <c r="O113" s="87"/>
      <c r="P113" s="7">
        <v>4100</v>
      </c>
      <c r="T113" s="87"/>
      <c r="U113" s="66" t="s">
        <v>122</v>
      </c>
      <c r="V113" s="38"/>
      <c r="W113" s="66">
        <v>73</v>
      </c>
      <c r="X113" s="66">
        <v>135</v>
      </c>
      <c r="Y113" s="87"/>
      <c r="Z113" s="38">
        <v>1037</v>
      </c>
      <c r="AA113" s="87"/>
      <c r="AC113" s="87"/>
      <c r="AD113" s="119"/>
    </row>
    <row r="114" spans="1:30" ht="15" customHeight="1" x14ac:dyDescent="0.25">
      <c r="A114" s="23" t="s">
        <v>72</v>
      </c>
      <c r="B114" s="6" t="s">
        <v>123</v>
      </c>
      <c r="C114" s="7">
        <v>1197.5999999999999</v>
      </c>
      <c r="D114" s="116"/>
      <c r="E114" s="7"/>
      <c r="F114" s="31"/>
      <c r="G114" s="87"/>
      <c r="H114" s="87"/>
      <c r="I114" s="51" t="s">
        <v>123</v>
      </c>
      <c r="J114" s="7"/>
      <c r="K114" s="87"/>
      <c r="L114" s="51" t="s">
        <v>123</v>
      </c>
      <c r="M114" s="7">
        <v>200</v>
      </c>
      <c r="N114" s="7">
        <v>200</v>
      </c>
      <c r="O114" s="87"/>
      <c r="P114" s="7">
        <v>6119</v>
      </c>
      <c r="T114" s="87"/>
      <c r="U114" s="66" t="s">
        <v>123</v>
      </c>
      <c r="V114" s="38"/>
      <c r="W114" s="38">
        <v>287</v>
      </c>
      <c r="X114" s="38">
        <v>300</v>
      </c>
      <c r="Y114" s="87"/>
      <c r="Z114" s="38">
        <v>1511</v>
      </c>
      <c r="AA114" s="87"/>
      <c r="AC114" s="87"/>
    </row>
    <row r="115" spans="1:30" ht="15" customHeight="1" x14ac:dyDescent="0.25">
      <c r="A115" s="23" t="s">
        <v>72</v>
      </c>
      <c r="B115" s="6" t="s">
        <v>124</v>
      </c>
      <c r="C115" s="7">
        <v>1360</v>
      </c>
      <c r="D115" s="116"/>
      <c r="E115" s="7"/>
      <c r="F115" s="31"/>
      <c r="G115" s="87"/>
      <c r="H115" s="87"/>
      <c r="I115" s="51" t="s">
        <v>124</v>
      </c>
      <c r="J115" s="7"/>
      <c r="K115" s="87"/>
      <c r="L115" s="51" t="s">
        <v>124</v>
      </c>
      <c r="M115" s="7">
        <v>300</v>
      </c>
      <c r="N115" s="7">
        <v>400</v>
      </c>
      <c r="O115" s="87"/>
      <c r="P115" s="7">
        <v>12721</v>
      </c>
      <c r="T115" s="87"/>
      <c r="U115" s="66" t="s">
        <v>124</v>
      </c>
      <c r="V115" s="38"/>
      <c r="W115" s="66">
        <v>634</v>
      </c>
      <c r="X115" s="66">
        <v>700</v>
      </c>
      <c r="Y115" s="87"/>
      <c r="Z115" s="38">
        <v>1500</v>
      </c>
      <c r="AA115" s="87"/>
      <c r="AC115" s="87"/>
    </row>
    <row r="116" spans="1:30" ht="15" customHeight="1" x14ac:dyDescent="0.25">
      <c r="A116" s="23" t="s">
        <v>72</v>
      </c>
      <c r="B116" s="6" t="s">
        <v>125</v>
      </c>
      <c r="C116" s="7">
        <v>832</v>
      </c>
      <c r="D116" s="116"/>
      <c r="E116" s="7"/>
      <c r="F116" s="31"/>
      <c r="G116" s="87"/>
      <c r="H116" s="87"/>
      <c r="I116" s="51" t="s">
        <v>125</v>
      </c>
      <c r="J116" s="7"/>
      <c r="K116" s="87"/>
      <c r="L116" s="51" t="s">
        <v>125</v>
      </c>
      <c r="M116" s="7"/>
      <c r="N116" s="7">
        <v>100</v>
      </c>
      <c r="O116" s="87"/>
      <c r="P116" s="7">
        <v>4888</v>
      </c>
      <c r="T116" s="87"/>
      <c r="U116" s="66" t="s">
        <v>125</v>
      </c>
      <c r="V116" s="66">
        <v>0</v>
      </c>
      <c r="W116" s="66">
        <v>265</v>
      </c>
      <c r="X116" s="66">
        <v>83</v>
      </c>
      <c r="Y116" s="87"/>
      <c r="Z116" s="38">
        <v>648</v>
      </c>
      <c r="AA116" s="87"/>
      <c r="AC116" s="87"/>
    </row>
    <row r="117" spans="1:30" ht="15" customHeight="1" x14ac:dyDescent="0.25">
      <c r="A117" s="23" t="s">
        <v>72</v>
      </c>
      <c r="B117" s="6" t="s">
        <v>126</v>
      </c>
      <c r="C117" s="7">
        <v>1600</v>
      </c>
      <c r="D117" s="116"/>
      <c r="E117" s="7"/>
      <c r="F117" s="31"/>
      <c r="G117" s="87"/>
      <c r="H117" s="87"/>
      <c r="I117" s="51" t="s">
        <v>126</v>
      </c>
      <c r="J117" s="7"/>
      <c r="K117" s="87"/>
      <c r="L117" s="51" t="s">
        <v>126</v>
      </c>
      <c r="M117" s="7">
        <v>200</v>
      </c>
      <c r="N117" s="7">
        <v>150</v>
      </c>
      <c r="O117" s="87"/>
      <c r="P117" s="7">
        <v>5801</v>
      </c>
      <c r="T117" s="87"/>
      <c r="U117" s="66" t="s">
        <v>126</v>
      </c>
      <c r="V117" s="66">
        <v>0</v>
      </c>
      <c r="W117" s="66">
        <v>447</v>
      </c>
      <c r="X117" s="66">
        <v>100</v>
      </c>
      <c r="Y117" s="87"/>
      <c r="Z117" s="66">
        <v>881</v>
      </c>
      <c r="AA117" s="87"/>
      <c r="AC117" s="87"/>
    </row>
    <row r="118" spans="1:30" ht="30" customHeight="1" x14ac:dyDescent="0.25">
      <c r="A118" s="23" t="s">
        <v>130</v>
      </c>
      <c r="B118" s="6" t="s">
        <v>131</v>
      </c>
      <c r="C118" s="11" t="s">
        <v>129</v>
      </c>
      <c r="D118" s="116"/>
      <c r="E118" s="11">
        <v>300</v>
      </c>
      <c r="F118" s="48" t="s">
        <v>144</v>
      </c>
      <c r="G118" s="87"/>
      <c r="H118" s="87"/>
      <c r="I118" s="51" t="s">
        <v>131</v>
      </c>
      <c r="J118" s="11"/>
      <c r="K118" s="87"/>
      <c r="L118" s="51" t="s">
        <v>131</v>
      </c>
      <c r="M118" s="11">
        <v>680</v>
      </c>
      <c r="N118" s="11">
        <v>300</v>
      </c>
      <c r="O118" s="87"/>
      <c r="P118" s="11"/>
      <c r="T118" s="87"/>
      <c r="U118" s="66" t="s">
        <v>131</v>
      </c>
      <c r="V118" s="66">
        <v>0</v>
      </c>
      <c r="W118" s="66">
        <v>1426</v>
      </c>
      <c r="X118" s="66">
        <v>300</v>
      </c>
      <c r="Y118" s="87"/>
      <c r="Z118" s="66">
        <v>3555</v>
      </c>
      <c r="AA118" s="87"/>
      <c r="AC118" s="87"/>
    </row>
    <row r="119" spans="1:30" ht="30" customHeight="1" x14ac:dyDescent="0.25">
      <c r="A119" s="23" t="s">
        <v>130</v>
      </c>
      <c r="B119" s="12" t="s">
        <v>132</v>
      </c>
      <c r="C119" s="13" t="s">
        <v>129</v>
      </c>
      <c r="D119" s="116"/>
      <c r="E119" s="11">
        <v>200</v>
      </c>
      <c r="F119" s="49" t="s">
        <v>158</v>
      </c>
      <c r="G119" s="88"/>
      <c r="H119" s="88"/>
      <c r="I119" s="12" t="s">
        <v>132</v>
      </c>
      <c r="J119" s="11"/>
      <c r="K119" s="88"/>
      <c r="L119" s="12" t="s">
        <v>132</v>
      </c>
      <c r="M119" s="11">
        <v>500</v>
      </c>
      <c r="N119" s="11">
        <v>150</v>
      </c>
      <c r="O119" s="88"/>
      <c r="P119" s="11"/>
      <c r="T119" s="88"/>
      <c r="U119" s="66" t="s">
        <v>132</v>
      </c>
      <c r="V119" s="74"/>
      <c r="W119" s="74">
        <v>2873</v>
      </c>
      <c r="X119" s="74">
        <v>100</v>
      </c>
      <c r="Y119" s="88"/>
      <c r="Z119" s="66">
        <v>1874</v>
      </c>
      <c r="AA119" s="88"/>
      <c r="AC119" s="88"/>
    </row>
    <row r="120" spans="1:30" ht="15" customHeight="1" x14ac:dyDescent="0.25">
      <c r="A120" s="22" t="s">
        <v>5</v>
      </c>
      <c r="B120" s="6" t="s">
        <v>6</v>
      </c>
      <c r="C120" s="62">
        <v>700</v>
      </c>
      <c r="D120" s="89">
        <v>4800</v>
      </c>
      <c r="E120" s="8"/>
      <c r="F120" s="8"/>
      <c r="G120" s="89">
        <f>SUM(E129:E134)</f>
        <v>16920</v>
      </c>
      <c r="H120" s="89">
        <v>21720</v>
      </c>
      <c r="I120" s="51" t="s">
        <v>6</v>
      </c>
      <c r="J120" s="8"/>
      <c r="K120" s="89">
        <v>765</v>
      </c>
      <c r="L120" s="51" t="s">
        <v>6</v>
      </c>
      <c r="M120" s="8"/>
      <c r="N120" s="8"/>
      <c r="O120" s="89"/>
      <c r="P120" s="8">
        <v>2803</v>
      </c>
      <c r="T120" s="89">
        <v>12926</v>
      </c>
      <c r="U120" s="66" t="s">
        <v>6</v>
      </c>
      <c r="V120" s="72"/>
      <c r="W120" s="66">
        <v>476</v>
      </c>
      <c r="X120" s="66">
        <v>151</v>
      </c>
      <c r="Y120" s="89">
        <v>62950</v>
      </c>
      <c r="Z120" s="74">
        <v>410</v>
      </c>
      <c r="AA120" s="89">
        <f>SUM(Z120:Z134)</f>
        <v>2246</v>
      </c>
      <c r="AC120" s="89">
        <v>100607</v>
      </c>
    </row>
    <row r="121" spans="1:30" ht="15" customHeight="1" x14ac:dyDescent="0.25">
      <c r="A121" s="22" t="s">
        <v>5</v>
      </c>
      <c r="B121" s="6" t="s">
        <v>8</v>
      </c>
      <c r="C121" s="62">
        <v>700</v>
      </c>
      <c r="D121" s="89"/>
      <c r="E121" s="8"/>
      <c r="F121" s="8"/>
      <c r="G121" s="89"/>
      <c r="H121" s="89"/>
      <c r="I121" s="51" t="s">
        <v>8</v>
      </c>
      <c r="J121" s="8">
        <v>12</v>
      </c>
      <c r="K121" s="89"/>
      <c r="L121" s="51" t="s">
        <v>8</v>
      </c>
      <c r="M121" s="8"/>
      <c r="N121" s="8"/>
      <c r="O121" s="89"/>
      <c r="P121" s="8">
        <v>1304</v>
      </c>
      <c r="T121" s="89"/>
      <c r="U121" s="66" t="s">
        <v>8</v>
      </c>
      <c r="V121" s="72"/>
      <c r="W121" s="66">
        <v>719</v>
      </c>
      <c r="X121" s="72"/>
      <c r="Y121" s="89"/>
      <c r="Z121" s="72"/>
      <c r="AA121" s="89"/>
      <c r="AC121" s="89"/>
    </row>
    <row r="122" spans="1:30" ht="16.5" customHeight="1" x14ac:dyDescent="0.25">
      <c r="A122" s="22" t="s">
        <v>5</v>
      </c>
      <c r="B122" s="9" t="s">
        <v>106</v>
      </c>
      <c r="C122" s="62">
        <v>1000</v>
      </c>
      <c r="D122" s="89"/>
      <c r="E122" s="8"/>
      <c r="F122" s="8"/>
      <c r="G122" s="89"/>
      <c r="H122" s="89"/>
      <c r="I122" s="9" t="s">
        <v>106</v>
      </c>
      <c r="J122" s="8">
        <v>234</v>
      </c>
      <c r="K122" s="89"/>
      <c r="L122" s="9" t="s">
        <v>106</v>
      </c>
      <c r="M122" s="8"/>
      <c r="N122" s="8"/>
      <c r="O122" s="89"/>
      <c r="P122" s="8">
        <v>4201</v>
      </c>
      <c r="T122" s="89"/>
      <c r="U122" s="66" t="s">
        <v>106</v>
      </c>
      <c r="V122" s="72">
        <v>407</v>
      </c>
      <c r="W122" s="72">
        <v>711</v>
      </c>
      <c r="X122" s="72">
        <v>180</v>
      </c>
      <c r="Y122" s="89"/>
      <c r="Z122" s="72">
        <v>300</v>
      </c>
      <c r="AA122" s="89"/>
      <c r="AC122" s="89"/>
    </row>
    <row r="123" spans="1:30" s="50" customFormat="1" ht="16.5" customHeight="1" x14ac:dyDescent="0.25">
      <c r="A123" s="22" t="s">
        <v>5</v>
      </c>
      <c r="B123" s="9"/>
      <c r="C123" s="62"/>
      <c r="D123" s="89"/>
      <c r="E123" s="8"/>
      <c r="F123" s="8"/>
      <c r="G123" s="89"/>
      <c r="H123" s="89"/>
      <c r="I123" s="9" t="s">
        <v>165</v>
      </c>
      <c r="J123" s="8">
        <v>42</v>
      </c>
      <c r="K123" s="89"/>
      <c r="L123" s="9" t="s">
        <v>165</v>
      </c>
      <c r="M123" s="8"/>
      <c r="N123" s="8"/>
      <c r="O123" s="89"/>
      <c r="P123" s="8"/>
      <c r="T123" s="89"/>
      <c r="U123" s="66" t="s">
        <v>165</v>
      </c>
      <c r="V123" s="72">
        <v>3760</v>
      </c>
      <c r="W123" s="72">
        <v>7416</v>
      </c>
      <c r="X123" s="72">
        <v>650</v>
      </c>
      <c r="Y123" s="89"/>
      <c r="Z123" s="72">
        <v>1116</v>
      </c>
      <c r="AA123" s="89"/>
      <c r="AC123" s="89"/>
    </row>
    <row r="124" spans="1:30" s="50" customFormat="1" ht="16.5" customHeight="1" x14ac:dyDescent="0.25">
      <c r="A124" s="22" t="s">
        <v>5</v>
      </c>
      <c r="B124" s="9"/>
      <c r="C124" s="62"/>
      <c r="D124" s="89"/>
      <c r="E124" s="8"/>
      <c r="F124" s="8"/>
      <c r="G124" s="89"/>
      <c r="H124" s="89"/>
      <c r="I124" s="9" t="s">
        <v>166</v>
      </c>
      <c r="J124" s="8">
        <v>310</v>
      </c>
      <c r="K124" s="89"/>
      <c r="L124" s="9" t="s">
        <v>166</v>
      </c>
      <c r="M124" s="8"/>
      <c r="N124" s="8"/>
      <c r="O124" s="89"/>
      <c r="P124" s="8"/>
      <c r="T124" s="89"/>
      <c r="U124" s="66" t="s">
        <v>166</v>
      </c>
      <c r="V124" s="72"/>
      <c r="W124" s="66">
        <v>914</v>
      </c>
      <c r="X124" s="72"/>
      <c r="Y124" s="89"/>
      <c r="Z124" s="72"/>
      <c r="AA124" s="89"/>
      <c r="AC124" s="89"/>
    </row>
    <row r="125" spans="1:30" s="50" customFormat="1" ht="16.5" customHeight="1" x14ac:dyDescent="0.25">
      <c r="A125" s="22"/>
      <c r="B125" s="9"/>
      <c r="C125" s="62"/>
      <c r="D125" s="89"/>
      <c r="E125" s="8"/>
      <c r="F125" s="8"/>
      <c r="G125" s="89"/>
      <c r="H125" s="89"/>
      <c r="I125" s="9" t="s">
        <v>167</v>
      </c>
      <c r="J125" s="8">
        <v>15</v>
      </c>
      <c r="K125" s="89"/>
      <c r="L125" s="9" t="s">
        <v>167</v>
      </c>
      <c r="M125" s="8"/>
      <c r="N125" s="8"/>
      <c r="O125" s="89"/>
      <c r="P125" s="8"/>
      <c r="T125" s="89"/>
      <c r="U125" s="66" t="s">
        <v>167</v>
      </c>
      <c r="V125" s="66">
        <v>233</v>
      </c>
      <c r="W125" s="66">
        <v>2866</v>
      </c>
      <c r="X125" s="66">
        <v>100</v>
      </c>
      <c r="Y125" s="89"/>
      <c r="Z125" s="72"/>
      <c r="AA125" s="89"/>
      <c r="AC125" s="89"/>
    </row>
    <row r="126" spans="1:30" s="50" customFormat="1" ht="16.5" customHeight="1" x14ac:dyDescent="0.25">
      <c r="A126" s="22"/>
      <c r="B126" s="9"/>
      <c r="C126" s="62"/>
      <c r="D126" s="89"/>
      <c r="E126" s="8"/>
      <c r="F126" s="8"/>
      <c r="G126" s="89"/>
      <c r="H126" s="89"/>
      <c r="I126" s="9" t="s">
        <v>168</v>
      </c>
      <c r="J126" s="8">
        <v>42</v>
      </c>
      <c r="K126" s="89"/>
      <c r="L126" s="9" t="s">
        <v>168</v>
      </c>
      <c r="M126" s="8"/>
      <c r="N126" s="8"/>
      <c r="O126" s="89"/>
      <c r="P126" s="8"/>
      <c r="T126" s="89"/>
      <c r="U126" s="66" t="s">
        <v>168</v>
      </c>
      <c r="V126" s="66">
        <v>13737</v>
      </c>
      <c r="W126" s="66">
        <v>24431</v>
      </c>
      <c r="X126" s="66">
        <v>60</v>
      </c>
      <c r="Y126" s="89"/>
      <c r="Z126" s="66"/>
      <c r="AA126" s="89"/>
      <c r="AC126" s="89"/>
    </row>
    <row r="127" spans="1:30" s="50" customFormat="1" ht="16.5" customHeight="1" x14ac:dyDescent="0.25">
      <c r="A127" s="22"/>
      <c r="B127" s="9"/>
      <c r="C127" s="62"/>
      <c r="D127" s="89"/>
      <c r="E127" s="8"/>
      <c r="F127" s="8"/>
      <c r="G127" s="89"/>
      <c r="H127" s="89"/>
      <c r="I127" s="9" t="s">
        <v>169</v>
      </c>
      <c r="J127" s="8">
        <v>101</v>
      </c>
      <c r="K127" s="89"/>
      <c r="L127" s="9" t="s">
        <v>169</v>
      </c>
      <c r="M127" s="8"/>
      <c r="N127" s="8"/>
      <c r="O127" s="89"/>
      <c r="P127" s="8"/>
      <c r="T127" s="89"/>
      <c r="U127" s="66" t="s">
        <v>169</v>
      </c>
      <c r="V127" s="66">
        <v>0</v>
      </c>
      <c r="W127" s="66">
        <v>550</v>
      </c>
      <c r="X127" s="66">
        <v>410</v>
      </c>
      <c r="Y127" s="89"/>
      <c r="Z127" s="66"/>
      <c r="AA127" s="89"/>
      <c r="AC127" s="89"/>
    </row>
    <row r="128" spans="1:30" ht="15" customHeight="1" x14ac:dyDescent="0.25">
      <c r="A128" s="22" t="s">
        <v>5</v>
      </c>
      <c r="B128" s="9" t="s">
        <v>107</v>
      </c>
      <c r="C128" s="62">
        <v>1000</v>
      </c>
      <c r="D128" s="89"/>
      <c r="E128" s="8"/>
      <c r="F128" s="8"/>
      <c r="G128" s="89"/>
      <c r="H128" s="89"/>
      <c r="I128" s="9" t="s">
        <v>107</v>
      </c>
      <c r="J128" s="8">
        <v>9</v>
      </c>
      <c r="K128" s="89"/>
      <c r="L128" s="9" t="s">
        <v>107</v>
      </c>
      <c r="M128" s="8"/>
      <c r="N128" s="8"/>
      <c r="O128" s="89"/>
      <c r="P128" s="8">
        <v>2269</v>
      </c>
      <c r="T128" s="89"/>
      <c r="U128" s="66" t="s">
        <v>107</v>
      </c>
      <c r="V128" s="72"/>
      <c r="W128" s="72">
        <v>236</v>
      </c>
      <c r="X128" s="72">
        <v>138</v>
      </c>
      <c r="Y128" s="89"/>
      <c r="Z128" s="66">
        <v>120</v>
      </c>
      <c r="AA128" s="89"/>
      <c r="AC128" s="89"/>
      <c r="AD128" s="119"/>
    </row>
    <row r="129" spans="1:30" ht="60" customHeight="1" x14ac:dyDescent="0.25">
      <c r="A129" s="22" t="s">
        <v>5</v>
      </c>
      <c r="B129" s="27" t="s">
        <v>108</v>
      </c>
      <c r="C129" s="63">
        <v>1400</v>
      </c>
      <c r="D129" s="89"/>
      <c r="E129" s="8">
        <v>440</v>
      </c>
      <c r="F129" s="54" t="s">
        <v>156</v>
      </c>
      <c r="G129" s="89"/>
      <c r="H129" s="89"/>
      <c r="I129" s="27"/>
      <c r="J129" s="14"/>
      <c r="K129" s="89"/>
      <c r="L129" s="59" t="s">
        <v>174</v>
      </c>
      <c r="M129" s="14"/>
      <c r="N129" s="14"/>
      <c r="O129" s="89"/>
      <c r="P129" s="60">
        <v>2349</v>
      </c>
      <c r="T129" s="89"/>
      <c r="U129" s="75" t="s">
        <v>174</v>
      </c>
      <c r="V129" s="75">
        <v>0</v>
      </c>
      <c r="W129" s="75">
        <v>994</v>
      </c>
      <c r="X129" s="75">
        <v>838</v>
      </c>
      <c r="Y129" s="89"/>
      <c r="Z129" s="78">
        <v>300</v>
      </c>
      <c r="AA129" s="89"/>
      <c r="AC129" s="89"/>
    </row>
    <row r="130" spans="1:30" ht="15" customHeight="1" x14ac:dyDescent="0.25">
      <c r="A130" s="22" t="s">
        <v>5</v>
      </c>
      <c r="B130" s="9" t="s">
        <v>137</v>
      </c>
      <c r="C130" s="64"/>
      <c r="D130" s="89"/>
      <c r="E130" s="37">
        <v>1012</v>
      </c>
      <c r="F130" s="61"/>
      <c r="G130" s="89"/>
      <c r="H130" s="89"/>
      <c r="I130" s="57"/>
      <c r="J130" s="37"/>
      <c r="K130" s="90"/>
      <c r="L130" s="57"/>
      <c r="M130" s="37"/>
      <c r="N130" s="37"/>
      <c r="O130" s="90"/>
      <c r="P130" s="37"/>
      <c r="T130" s="90"/>
      <c r="U130" s="66"/>
      <c r="V130" s="76"/>
      <c r="W130" s="76"/>
      <c r="X130" s="76"/>
      <c r="Y130" s="90"/>
      <c r="Z130" s="75"/>
      <c r="AA130" s="90"/>
      <c r="AC130" s="90"/>
    </row>
    <row r="131" spans="1:30" ht="15" customHeight="1" x14ac:dyDescent="0.25">
      <c r="A131" s="22" t="s">
        <v>5</v>
      </c>
      <c r="B131" s="9" t="s">
        <v>138</v>
      </c>
      <c r="C131" s="64"/>
      <c r="D131" s="89"/>
      <c r="E131" s="37">
        <v>5307</v>
      </c>
      <c r="F131" s="55"/>
      <c r="G131" s="89"/>
      <c r="H131" s="89"/>
      <c r="I131" s="9"/>
      <c r="J131" s="37"/>
      <c r="K131" s="89"/>
      <c r="L131" s="9"/>
      <c r="M131" s="37"/>
      <c r="N131" s="37"/>
      <c r="O131" s="89"/>
      <c r="P131" s="37"/>
      <c r="T131" s="89"/>
      <c r="U131" s="66"/>
      <c r="V131" s="76"/>
      <c r="W131" s="76"/>
      <c r="X131" s="76"/>
      <c r="Y131" s="89"/>
      <c r="Z131" s="76"/>
      <c r="AA131" s="89"/>
      <c r="AC131" s="89"/>
    </row>
    <row r="132" spans="1:30" ht="15" customHeight="1" x14ac:dyDescent="0.25">
      <c r="A132" s="22" t="s">
        <v>5</v>
      </c>
      <c r="B132" s="9" t="s">
        <v>139</v>
      </c>
      <c r="C132" s="64"/>
      <c r="D132" s="89"/>
      <c r="E132" s="37">
        <v>130</v>
      </c>
      <c r="F132" s="28"/>
      <c r="G132" s="89"/>
      <c r="H132" s="89"/>
      <c r="I132" s="9"/>
      <c r="J132" s="37"/>
      <c r="K132" s="89"/>
      <c r="L132" s="9"/>
      <c r="M132" s="37"/>
      <c r="N132" s="37"/>
      <c r="O132" s="89"/>
      <c r="P132" s="37"/>
      <c r="T132" s="89"/>
      <c r="U132" s="66"/>
      <c r="V132" s="76"/>
      <c r="W132" s="76"/>
      <c r="X132" s="76"/>
      <c r="Y132" s="89"/>
      <c r="Z132" s="76"/>
      <c r="AA132" s="89"/>
      <c r="AC132" s="89"/>
    </row>
    <row r="133" spans="1:30" ht="15" customHeight="1" x14ac:dyDescent="0.25">
      <c r="A133" s="22" t="s">
        <v>5</v>
      </c>
      <c r="B133" s="9" t="s">
        <v>140</v>
      </c>
      <c r="D133" s="89"/>
      <c r="E133" s="37">
        <v>10000</v>
      </c>
      <c r="F133" s="28"/>
      <c r="G133" s="89"/>
      <c r="H133" s="89"/>
      <c r="I133" s="9"/>
      <c r="J133" s="37"/>
      <c r="K133" s="89"/>
      <c r="L133" s="9"/>
      <c r="M133" s="37"/>
      <c r="N133" s="37"/>
      <c r="O133" s="89"/>
      <c r="P133" s="37"/>
      <c r="T133" s="89"/>
      <c r="U133" s="66"/>
      <c r="V133" s="76"/>
      <c r="W133" s="76"/>
      <c r="X133" s="76"/>
      <c r="Y133" s="89"/>
      <c r="Z133" s="76"/>
      <c r="AA133" s="89"/>
      <c r="AC133" s="89"/>
    </row>
    <row r="134" spans="1:30" ht="15" customHeight="1" x14ac:dyDescent="0.25">
      <c r="A134" s="22" t="s">
        <v>5</v>
      </c>
      <c r="B134" s="9" t="s">
        <v>141</v>
      </c>
      <c r="D134" s="89"/>
      <c r="E134" s="37">
        <v>31</v>
      </c>
      <c r="F134" s="28"/>
      <c r="G134" s="89"/>
      <c r="H134" s="89"/>
      <c r="I134" s="9"/>
      <c r="J134" s="37"/>
      <c r="K134" s="89"/>
      <c r="L134" s="9"/>
      <c r="M134" s="37"/>
      <c r="N134" s="37"/>
      <c r="O134" s="89"/>
      <c r="P134" s="37"/>
      <c r="T134" s="89"/>
      <c r="U134" s="66"/>
      <c r="V134" s="76"/>
      <c r="W134" s="76"/>
      <c r="X134" s="76"/>
      <c r="Y134" s="89"/>
      <c r="Z134" s="76"/>
      <c r="AA134" s="89"/>
      <c r="AC134" s="89"/>
    </row>
    <row r="135" spans="1:30" ht="15" customHeight="1" x14ac:dyDescent="0.25">
      <c r="A135" s="29"/>
      <c r="B135" s="25" t="s">
        <v>133</v>
      </c>
      <c r="C135" s="38"/>
      <c r="D135" s="26">
        <f>SUM(D5:D131)</f>
        <v>58236.406876070796</v>
      </c>
      <c r="E135" s="26"/>
      <c r="F135" s="26"/>
      <c r="G135" s="26">
        <f>SUM(G5:G134)</f>
        <v>26286</v>
      </c>
      <c r="H135" s="26">
        <f>SUM(H5:H134)</f>
        <v>84522.406876070803</v>
      </c>
      <c r="I135" s="25"/>
      <c r="J135" s="26">
        <f>SUM(J5:J128)</f>
        <v>4875</v>
      </c>
      <c r="K135" s="26">
        <f>SUM(K5:K134)</f>
        <v>4875</v>
      </c>
      <c r="L135" s="25"/>
      <c r="M135" s="26">
        <f>SUM(M5:M128)</f>
        <v>4830</v>
      </c>
      <c r="N135" s="26">
        <f>SUM(N5:N128)</f>
        <v>5297</v>
      </c>
      <c r="O135" s="26">
        <f>SUM(O5:O134)</f>
        <v>10127</v>
      </c>
      <c r="P135" s="26">
        <f>SUM(P5:P134)</f>
        <v>283113</v>
      </c>
      <c r="T135" s="26">
        <f>SUM(T5:T134)</f>
        <v>283113</v>
      </c>
      <c r="U135" s="25"/>
      <c r="V135" s="26">
        <f>SUM(V5:V134)</f>
        <v>28866</v>
      </c>
      <c r="W135" s="26">
        <f>SUM(W5:W134)</f>
        <v>88562</v>
      </c>
      <c r="X135" s="26">
        <f>SUM(X5:X134)</f>
        <v>33847</v>
      </c>
      <c r="Y135" s="26">
        <f>SUM(Y5:Y134)</f>
        <v>151275</v>
      </c>
      <c r="Z135" s="26">
        <f>SUM(Z5:Z129)</f>
        <v>50304</v>
      </c>
      <c r="AA135" s="26">
        <f>SUM(AA4:AA134)</f>
        <v>50304</v>
      </c>
      <c r="AC135" s="26">
        <f>SUM(AC5:AC134)</f>
        <v>584216.40687607077</v>
      </c>
      <c r="AD135" s="119"/>
    </row>
    <row r="136" spans="1:30" x14ac:dyDescent="0.25">
      <c r="C136" s="24"/>
      <c r="E136" s="24"/>
      <c r="F136" s="24"/>
      <c r="J136" s="24"/>
      <c r="M136" s="24"/>
      <c r="N136" s="24"/>
      <c r="P136" s="24"/>
      <c r="V136" s="24"/>
      <c r="W136" s="24"/>
      <c r="X136" s="24"/>
      <c r="Z136" s="24"/>
    </row>
  </sheetData>
  <autoFilter ref="A4:C135">
    <sortState ref="A5:C127">
      <sortCondition ref="A4:A126"/>
    </sortState>
  </autoFilter>
  <mergeCells count="77">
    <mergeCell ref="AC5:AC10"/>
    <mergeCell ref="AC11:AC15"/>
    <mergeCell ref="AC18:AC24"/>
    <mergeCell ref="AC27:AC43"/>
    <mergeCell ref="AC44:AC62"/>
    <mergeCell ref="AC63:AC85"/>
    <mergeCell ref="AC86:AC108"/>
    <mergeCell ref="AC109:AC119"/>
    <mergeCell ref="AC120:AC134"/>
    <mergeCell ref="K5:K10"/>
    <mergeCell ref="A2:H2"/>
    <mergeCell ref="I2:K2"/>
    <mergeCell ref="D120:D134"/>
    <mergeCell ref="G63:G85"/>
    <mergeCell ref="D109:D119"/>
    <mergeCell ref="K27:K43"/>
    <mergeCell ref="K44:K62"/>
    <mergeCell ref="K63:K85"/>
    <mergeCell ref="K86:K108"/>
    <mergeCell ref="K109:K119"/>
    <mergeCell ref="K120:K134"/>
    <mergeCell ref="D5:D10"/>
    <mergeCell ref="D11:D16"/>
    <mergeCell ref="D17:D26"/>
    <mergeCell ref="D86:D108"/>
    <mergeCell ref="D27:D43"/>
    <mergeCell ref="G27:G43"/>
    <mergeCell ref="D44:D62"/>
    <mergeCell ref="G44:G62"/>
    <mergeCell ref="D63:D85"/>
    <mergeCell ref="H120:H134"/>
    <mergeCell ref="H109:H119"/>
    <mergeCell ref="G120:G134"/>
    <mergeCell ref="G11:G16"/>
    <mergeCell ref="G18:G26"/>
    <mergeCell ref="G109:G119"/>
    <mergeCell ref="H27:H43"/>
    <mergeCell ref="H44:H62"/>
    <mergeCell ref="H63:H85"/>
    <mergeCell ref="H86:H108"/>
    <mergeCell ref="G86:G108"/>
    <mergeCell ref="P2:T2"/>
    <mergeCell ref="L2:O2"/>
    <mergeCell ref="O5:O10"/>
    <mergeCell ref="O27:O43"/>
    <mergeCell ref="O44:O62"/>
    <mergeCell ref="O86:O108"/>
    <mergeCell ref="O109:O119"/>
    <mergeCell ref="O120:O134"/>
    <mergeCell ref="T5:T10"/>
    <mergeCell ref="T27:T43"/>
    <mergeCell ref="T44:T62"/>
    <mergeCell ref="T63:T85"/>
    <mergeCell ref="T86:T108"/>
    <mergeCell ref="T109:T119"/>
    <mergeCell ref="T120:T134"/>
    <mergeCell ref="O63:O85"/>
    <mergeCell ref="Y5:Y10"/>
    <mergeCell ref="Y27:Y43"/>
    <mergeCell ref="Y11:Y15"/>
    <mergeCell ref="Y18:Y24"/>
    <mergeCell ref="U2:Y2"/>
    <mergeCell ref="Y44:Y62"/>
    <mergeCell ref="Y63:Y85"/>
    <mergeCell ref="Y86:Y108"/>
    <mergeCell ref="Y109:Y119"/>
    <mergeCell ref="Y120:Y134"/>
    <mergeCell ref="AA63:AA85"/>
    <mergeCell ref="AA86:AA108"/>
    <mergeCell ref="AA109:AA119"/>
    <mergeCell ref="AA120:AA134"/>
    <mergeCell ref="Z2:AA2"/>
    <mergeCell ref="AA5:AA10"/>
    <mergeCell ref="AA11:AA15"/>
    <mergeCell ref="AA18:AA24"/>
    <mergeCell ref="AA27:AA43"/>
    <mergeCell ref="AA44:AA6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MILENA</dc:creator>
  <cp:lastModifiedBy>Alejandra Rincon</cp:lastModifiedBy>
  <dcterms:created xsi:type="dcterms:W3CDTF">2020-03-26T16:49:23Z</dcterms:created>
  <dcterms:modified xsi:type="dcterms:W3CDTF">2020-04-20T15:04:46Z</dcterms:modified>
</cp:coreProperties>
</file>